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ver Pines PUD\Documents\Budgets\"/>
    </mc:Choice>
  </mc:AlternateContent>
  <bookViews>
    <workbookView xWindow="0" yWindow="0" windowWidth="21570" windowHeight="8850" activeTab="1"/>
  </bookViews>
  <sheets>
    <sheet name="QuickBooks Export Tips" sheetId="2" r:id="rId1"/>
    <sheet name="Sheet1" sheetId="1" r:id="rId2"/>
  </sheets>
  <definedNames>
    <definedName name="_xlnm.Print_Titles" localSheetId="1">Sheet1!$A:$G,Sheet1!$3:$4</definedName>
    <definedName name="QB_COLUMN_12100" localSheetId="1" hidden="1">Sheet1!$I$3</definedName>
    <definedName name="QB_COLUMN_22100" localSheetId="1" hidden="1">Sheet1!$H$3</definedName>
    <definedName name="QB_COLUMN_423010" localSheetId="1" hidden="1">Sheet1!$J$3</definedName>
    <definedName name="QB_COLUMN_76201" localSheetId="1" hidden="1">Sheet1!$J$4</definedName>
    <definedName name="QB_COLUMN_76202" localSheetId="1" hidden="1">Sheet1!$H$4</definedName>
    <definedName name="QB_COLUMN_76300" localSheetId="1" hidden="1">Sheet1!$L$4</definedName>
    <definedName name="QB_DATA_0" localSheetId="1" hidden="1">Sheet1!$8:$8,Sheet1!$9:$9,Sheet1!$10:$10,Sheet1!$11:$11,Sheet1!$12:$12,Sheet1!$13:$13,Sheet1!$16:$16,Sheet1!$17:$17,Sheet1!$18:$18,Sheet1!$19:$19,Sheet1!$21:$21,Sheet1!$22:$22,Sheet1!$23:$23,Sheet1!$25:$25,Sheet1!$26:$26,Sheet1!$27:$27</definedName>
    <definedName name="QB_DATA_1" localSheetId="1" hidden="1">Sheet1!$28:$28,Sheet1!$29:$29,Sheet1!$30:$30,Sheet1!$31:$31,Sheet1!$37:$37,Sheet1!$38:$38,Sheet1!$39:$39,Sheet1!$40:$40,Sheet1!$41:$41,Sheet1!$44:$44,Sheet1!$47:$47,Sheet1!$48:$48,Sheet1!$49:$49,Sheet1!$50:$50,Sheet1!$53:$53,Sheet1!$54:$54</definedName>
    <definedName name="QB_DATA_2" localSheetId="1" hidden="1">Sheet1!$57:$57,Sheet1!$60:$60,Sheet1!$62:$62,Sheet1!$65:$65,Sheet1!$66:$66,Sheet1!$69:$69,Sheet1!$70:$70,Sheet1!$72:$72,Sheet1!$73:$73,Sheet1!$74:$74,Sheet1!$76:$76,Sheet1!$77:$77,Sheet1!$79:$79,Sheet1!$80:$80,Sheet1!$81:$81,Sheet1!$82:$82</definedName>
    <definedName name="QB_DATA_3" localSheetId="1" hidden="1">Sheet1!$83:$83,Sheet1!$84:$84,Sheet1!$85:$85,Sheet1!$86:$86,Sheet1!$87:$87,Sheet1!$88:$88,Sheet1!$89:$89,Sheet1!$92:$92,Sheet1!$93:$93,Sheet1!$96:$96,Sheet1!$97:$97,Sheet1!$98:$98,Sheet1!$99:$99,Sheet1!$100:$100,Sheet1!$101:$101,Sheet1!$102:$102</definedName>
    <definedName name="QB_DATA_4" localSheetId="1" hidden="1">Sheet1!$103:$103,Sheet1!$104:$104,Sheet1!$105:$105,Sheet1!$106:$106,Sheet1!$107:$107,Sheet1!$109:$109,Sheet1!$111:$111,Sheet1!$112:$112,Sheet1!$113:$113,Sheet1!$114:$114,Sheet1!$117:$117,Sheet1!$118:$118,Sheet1!$121:$121,Sheet1!$122:$122,Sheet1!$123:$123,Sheet1!$124:$124</definedName>
    <definedName name="QB_DATA_5" localSheetId="1" hidden="1">Sheet1!$125:$125,Sheet1!$126:$126,Sheet1!$127:$127,Sheet1!$128:$128,Sheet1!$129:$129,Sheet1!$130:$130,Sheet1!$131:$131,Sheet1!$134:$134,Sheet1!$135:$135,Sheet1!$136:$136,Sheet1!$137:$137,Sheet1!$140:$140,Sheet1!$141:$141,Sheet1!$142:$142,Sheet1!$143:$143,Sheet1!$144:$144</definedName>
    <definedName name="QB_DATA_6" localSheetId="1" hidden="1">Sheet1!$145:$145</definedName>
    <definedName name="QB_FORMULA_0" localSheetId="1" hidden="1">Sheet1!$L$8,Sheet1!$L$9,Sheet1!$L$10,Sheet1!$L$11,Sheet1!$L$12,Sheet1!$L$13,Sheet1!$H$14,Sheet1!$J$14,Sheet1!$L$14,Sheet1!$L$16,Sheet1!$L$17,Sheet1!$L$18,Sheet1!$L$19,Sheet1!$H$20,Sheet1!$J$20,Sheet1!$L$20</definedName>
    <definedName name="QB_FORMULA_1" localSheetId="1" hidden="1">Sheet1!$L$21,Sheet1!$L$22,Sheet1!$L$23,Sheet1!$L$25,Sheet1!$L$26,Sheet1!$L$27,Sheet1!$L$28,Sheet1!$L$29,Sheet1!$L$30,Sheet1!$L$31,Sheet1!$H$32,Sheet1!$J$32,Sheet1!$L$32,Sheet1!$H$33,Sheet1!$J$33,Sheet1!$L$33</definedName>
    <definedName name="QB_FORMULA_10" localSheetId="1" hidden="1">Sheet1!$L$146,Sheet1!$H$147,Sheet1!$J$147,Sheet1!$L$147,Sheet1!$H$148,Sheet1!$J$148,Sheet1!$L$148,Sheet1!$H$149,Sheet1!$J$149,Sheet1!$L$149</definedName>
    <definedName name="QB_FORMULA_2" localSheetId="1" hidden="1">Sheet1!$H$34,Sheet1!$J$34,Sheet1!$L$34,Sheet1!$L$37,Sheet1!$L$38,Sheet1!$L$39,Sheet1!$L$40,Sheet1!$L$41,Sheet1!$H$42,Sheet1!$J$42,Sheet1!$L$42,Sheet1!$L$44,Sheet1!$H$45,Sheet1!$J$45,Sheet1!$L$45,Sheet1!$L$47</definedName>
    <definedName name="QB_FORMULA_3" localSheetId="1" hidden="1">Sheet1!$L$48,Sheet1!$L$49,Sheet1!$L$50,Sheet1!$H$51,Sheet1!$J$51,Sheet1!$L$51,Sheet1!$L$53,Sheet1!$L$54,Sheet1!$H$55,Sheet1!$J$55,Sheet1!$L$55,Sheet1!$L$57,Sheet1!$J$58,Sheet1!$L$58,Sheet1!$L$60,Sheet1!$L$62</definedName>
    <definedName name="QB_FORMULA_4" localSheetId="1" hidden="1">Sheet1!$H$63,Sheet1!$J$63,Sheet1!$L$63,Sheet1!$L$65,Sheet1!$L$66,Sheet1!$H$67,Sheet1!$J$67,Sheet1!$L$67,Sheet1!$L$69,Sheet1!$L$70,Sheet1!$H$71,Sheet1!$J$71,Sheet1!$L$71,Sheet1!$L$72,Sheet1!$L$73,Sheet1!$L$74</definedName>
    <definedName name="QB_FORMULA_5" localSheetId="1" hidden="1">Sheet1!$H$75,Sheet1!$J$75,Sheet1!$L$75,Sheet1!$L$76,Sheet1!$L$77,Sheet1!$L$79,Sheet1!$L$80,Sheet1!$L$81,Sheet1!$L$82,Sheet1!$L$83,Sheet1!$L$84,Sheet1!$L$85,Sheet1!$L$86,Sheet1!$L$87,Sheet1!$L$88,Sheet1!$L$89</definedName>
    <definedName name="QB_FORMULA_6" localSheetId="1" hidden="1">Sheet1!$H$90,Sheet1!$L$90,Sheet1!$L$92,Sheet1!$L$93,Sheet1!$H$94,Sheet1!$J$94,Sheet1!$L$94,Sheet1!$L$96,Sheet1!$L$97,Sheet1!$L$98,Sheet1!$L$99,Sheet1!$L$100,Sheet1!$L$101,Sheet1!$L$102,Sheet1!$L$103,Sheet1!$L$104</definedName>
    <definedName name="QB_FORMULA_7" localSheetId="1" hidden="1">Sheet1!$L$105,Sheet1!$L$106,Sheet1!$L$107,Sheet1!$H$108,Sheet1!$J$108,Sheet1!$L$108,Sheet1!$L$109,Sheet1!$L$111,Sheet1!$L$112,Sheet1!$L$113,Sheet1!$L$114,Sheet1!$H$115,Sheet1!$J$115,Sheet1!$L$115,Sheet1!$L$117,Sheet1!$L$118</definedName>
    <definedName name="QB_FORMULA_8" localSheetId="1" hidden="1">Sheet1!$H$119,Sheet1!$J$119,Sheet1!$L$119,Sheet1!$L$121,Sheet1!$L$122,Sheet1!$L$123,Sheet1!$L$124,Sheet1!$L$125,Sheet1!$L$126,Sheet1!$L$127,Sheet1!$L$128,Sheet1!$L$129,Sheet1!$L$130,Sheet1!$L$131,Sheet1!$H$132,Sheet1!$J$132</definedName>
    <definedName name="QB_FORMULA_9" localSheetId="1" hidden="1">Sheet1!$L$132,Sheet1!$L$134,Sheet1!$L$135,Sheet1!$L$136,Sheet1!$L$137,Sheet1!$H$138,Sheet1!$J$138,Sheet1!$L$138,Sheet1!$L$140,Sheet1!$L$141,Sheet1!$L$142,Sheet1!$L$143,Sheet1!$L$144,Sheet1!$L$145,Sheet1!$H$146,Sheet1!$J$146</definedName>
    <definedName name="QB_ROW_101250" localSheetId="1" hidden="1">Sheet1!$F$127</definedName>
    <definedName name="QB_ROW_102250" localSheetId="1" hidden="1">Sheet1!$F$106</definedName>
    <definedName name="QB_ROW_10250" localSheetId="1" hidden="1">Sheet1!$F$131</definedName>
    <definedName name="QB_ROW_105250" localSheetId="1" hidden="1">Sheet1!$F$73</definedName>
    <definedName name="QB_ROW_106250" localSheetId="1" hidden="1">Sheet1!$F$136</definedName>
    <definedName name="QB_ROW_107040" localSheetId="1" hidden="1">Sheet1!$E$78</definedName>
    <definedName name="QB_ROW_107340" localSheetId="1" hidden="1">Sheet1!$E$90</definedName>
    <definedName name="QB_ROW_108250" localSheetId="1" hidden="1">Sheet1!$F$74</definedName>
    <definedName name="QB_ROW_109250" localSheetId="1" hidden="1">Sheet1!$F$85</definedName>
    <definedName name="QB_ROW_110250" localSheetId="1" hidden="1">Sheet1!$F$82</definedName>
    <definedName name="QB_ROW_111250" localSheetId="1" hidden="1">Sheet1!$F$99</definedName>
    <definedName name="QB_ROW_112250" localSheetId="1" hidden="1">Sheet1!$F$117</definedName>
    <definedName name="QB_ROW_116250" localSheetId="1" hidden="1">Sheet1!$F$112</definedName>
    <definedName name="QB_ROW_117250" localSheetId="1" hidden="1">Sheet1!$F$89</definedName>
    <definedName name="QB_ROW_12040" localSheetId="1" hidden="1">Sheet1!$E$116</definedName>
    <definedName name="QB_ROW_121250" localSheetId="1" hidden="1">Sheet1!$F$121</definedName>
    <definedName name="QB_ROW_12340" localSheetId="1" hidden="1">Sheet1!$E$119</definedName>
    <definedName name="QB_ROW_124250" localSheetId="1" hidden="1">Sheet1!$F$84</definedName>
    <definedName name="QB_ROW_126250" localSheetId="1" hidden="1">Sheet1!$F$48</definedName>
    <definedName name="QB_ROW_127050" localSheetId="1" hidden="1">Sheet1!$F$64</definedName>
    <definedName name="QB_ROW_127350" localSheetId="1" hidden="1">Sheet1!$F$67</definedName>
    <definedName name="QB_ROW_129260" localSheetId="1" hidden="1">Sheet1!$G$65</definedName>
    <definedName name="QB_ROW_130050" localSheetId="1" hidden="1">Sheet1!$F$68</definedName>
    <definedName name="QB_ROW_130350" localSheetId="1" hidden="1">Sheet1!$F$71</definedName>
    <definedName name="QB_ROW_131250" localSheetId="1" hidden="1">Sheet1!$F$31</definedName>
    <definedName name="QB_ROW_132250" localSheetId="1" hidden="1">Sheet1!$F$25</definedName>
    <definedName name="QB_ROW_134240" localSheetId="1" hidden="1">Sheet1!$E$77</definedName>
    <definedName name="QB_ROW_135240" localSheetId="1" hidden="1">Sheet1!$E$22</definedName>
    <definedName name="QB_ROW_137250" localSheetId="1" hidden="1">Sheet1!$F$38</definedName>
    <definedName name="QB_ROW_138040" localSheetId="1" hidden="1">Sheet1!$E$36</definedName>
    <definedName name="QB_ROW_138250" localSheetId="1" hidden="1">Sheet1!$F$41</definedName>
    <definedName name="QB_ROW_138340" localSheetId="1" hidden="1">Sheet1!$E$42</definedName>
    <definedName name="QB_ROW_141250" localSheetId="1" hidden="1">Sheet1!$F$39</definedName>
    <definedName name="QB_ROW_143250" localSheetId="1" hidden="1">Sheet1!$F$98</definedName>
    <definedName name="QB_ROW_146250" localSheetId="1" hidden="1">Sheet1!$F$122</definedName>
    <definedName name="QB_ROW_147250" localSheetId="1" hidden="1">Sheet1!$F$26</definedName>
    <definedName name="QB_ROW_148250" localSheetId="1" hidden="1">Sheet1!$F$88</definedName>
    <definedName name="QB_ROW_150260" localSheetId="1" hidden="1">Sheet1!$G$62</definedName>
    <definedName name="QB_ROW_15040" localSheetId="1" hidden="1">Sheet1!$E$120</definedName>
    <definedName name="QB_ROW_151250" localSheetId="1" hidden="1">Sheet1!$F$9</definedName>
    <definedName name="QB_ROW_152250" localSheetId="1" hidden="1">Sheet1!$F$8</definedName>
    <definedName name="QB_ROW_153250" localSheetId="1" hidden="1">Sheet1!$F$79</definedName>
    <definedName name="QB_ROW_15340" localSheetId="1" hidden="1">Sheet1!$E$132</definedName>
    <definedName name="QB_ROW_154250" localSheetId="1" hidden="1">Sheet1!$F$96</definedName>
    <definedName name="QB_ROW_155250" localSheetId="1" hidden="1">Sheet1!$F$135</definedName>
    <definedName name="QB_ROW_156250" localSheetId="1" hidden="1">Sheet1!$F$97</definedName>
    <definedName name="QB_ROW_157250" localSheetId="1" hidden="1">Sheet1!$F$80</definedName>
    <definedName name="QB_ROW_158250" localSheetId="1" hidden="1">Sheet1!$F$123</definedName>
    <definedName name="QB_ROW_16040" localSheetId="1" hidden="1">Sheet1!$E$133</definedName>
    <definedName name="QB_ROW_161250" localSheetId="1" hidden="1">Sheet1!$F$50</definedName>
    <definedName name="QB_ROW_163250" localSheetId="1" hidden="1">Sheet1!$F$104</definedName>
    <definedName name="QB_ROW_16340" localSheetId="1" hidden="1">Sheet1!$E$138</definedName>
    <definedName name="QB_ROW_165250" localSheetId="1" hidden="1">Sheet1!$F$60</definedName>
    <definedName name="QB_ROW_168240" localSheetId="1" hidden="1">Sheet1!$E$76</definedName>
    <definedName name="QB_ROW_169250" localSheetId="1" hidden="1">Sheet1!$F$37</definedName>
    <definedName name="QB_ROW_170250" localSheetId="1" hidden="1">Sheet1!$F$57</definedName>
    <definedName name="QB_ROW_171250" localSheetId="1" hidden="1">Sheet1!$F$72</definedName>
    <definedName name="QB_ROW_173250" localSheetId="1" hidden="1">Sheet1!$F$126</definedName>
    <definedName name="QB_ROW_18250" localSheetId="1" hidden="1">Sheet1!$F$93</definedName>
    <definedName name="QB_ROW_18301" localSheetId="1" hidden="1">Sheet1!$A$149</definedName>
    <definedName name="QB_ROW_185040" localSheetId="1" hidden="1">Sheet1!$E$52</definedName>
    <definedName name="QB_ROW_185340" localSheetId="1" hidden="1">Sheet1!$E$55</definedName>
    <definedName name="QB_ROW_186250" localSheetId="1" hidden="1">Sheet1!$F$54</definedName>
    <definedName name="QB_ROW_187250" localSheetId="1" hidden="1">Sheet1!$F$53</definedName>
    <definedName name="QB_ROW_19011" localSheetId="1" hidden="1">Sheet1!$B$5</definedName>
    <definedName name="QB_ROW_192250" localSheetId="1" hidden="1">Sheet1!$F$137</definedName>
    <definedName name="QB_ROW_19250" localSheetId="1" hidden="1">Sheet1!$F$145</definedName>
    <definedName name="QB_ROW_19311" localSheetId="1" hidden="1">Sheet1!$B$148</definedName>
    <definedName name="QB_ROW_193250" localSheetId="1" hidden="1">Sheet1!$F$12</definedName>
    <definedName name="QB_ROW_194250" localSheetId="1" hidden="1">Sheet1!$F$81</definedName>
    <definedName name="QB_ROW_20031" localSheetId="1" hidden="1">Sheet1!$D$6</definedName>
    <definedName name="QB_ROW_201250" localSheetId="1" hidden="1">Sheet1!$F$102</definedName>
    <definedName name="QB_ROW_20331" localSheetId="1" hidden="1">Sheet1!$D$33</definedName>
    <definedName name="QB_ROW_206040" localSheetId="1" hidden="1">Sheet1!$E$56</definedName>
    <definedName name="QB_ROW_206340" localSheetId="1" hidden="1">Sheet1!$E$58</definedName>
    <definedName name="QB_ROW_21031" localSheetId="1" hidden="1">Sheet1!$D$35</definedName>
    <definedName name="QB_ROW_21040" localSheetId="1" hidden="1">Sheet1!$E$139</definedName>
    <definedName name="QB_ROW_21331" localSheetId="1" hidden="1">Sheet1!$D$147</definedName>
    <definedName name="QB_ROW_21340" localSheetId="1" hidden="1">Sheet1!$E$146</definedName>
    <definedName name="QB_ROW_220250" localSheetId="1" hidden="1">Sheet1!$F$49</definedName>
    <definedName name="QB_ROW_222250" localSheetId="1" hidden="1">Sheet1!$F$125</definedName>
    <definedName name="QB_ROW_224250" localSheetId="1" hidden="1">Sheet1!$F$141</definedName>
    <definedName name="QB_ROW_228040" localSheetId="1" hidden="1">Sheet1!$E$91</definedName>
    <definedName name="QB_ROW_228340" localSheetId="1" hidden="1">Sheet1!$E$94</definedName>
    <definedName name="QB_ROW_229250" localSheetId="1" hidden="1">Sheet1!$F$92</definedName>
    <definedName name="QB_ROW_235250" localSheetId="1" hidden="1">Sheet1!$F$130</definedName>
    <definedName name="QB_ROW_236250" localSheetId="1" hidden="1">Sheet1!$F$113</definedName>
    <definedName name="QB_ROW_33040" localSheetId="1" hidden="1">Sheet1!$E$59</definedName>
    <definedName name="QB_ROW_33340" localSheetId="1" hidden="1">Sheet1!$E$75</definedName>
    <definedName name="QB_ROW_34260" localSheetId="1" hidden="1">Sheet1!$G$69</definedName>
    <definedName name="QB_ROW_35250" localSheetId="1" hidden="1">Sheet1!$F$140</definedName>
    <definedName name="QB_ROW_36250" localSheetId="1" hidden="1">Sheet1!$F$86</definedName>
    <definedName name="QB_ROW_37050" localSheetId="1" hidden="1">Sheet1!$F$61</definedName>
    <definedName name="QB_ROW_37350" localSheetId="1" hidden="1">Sheet1!$F$63</definedName>
    <definedName name="QB_ROW_38250" localSheetId="1" hidden="1">Sheet1!$F$103</definedName>
    <definedName name="QB_ROW_39250" localSheetId="1" hidden="1">Sheet1!$F$107</definedName>
    <definedName name="QB_ROW_40040" localSheetId="1" hidden="1">Sheet1!$E$46</definedName>
    <definedName name="QB_ROW_40340" localSheetId="1" hidden="1">Sheet1!$E$51</definedName>
    <definedName name="QB_ROW_41250" localSheetId="1" hidden="1">Sheet1!$F$47</definedName>
    <definedName name="QB_ROW_42250" localSheetId="1" hidden="1">Sheet1!$F$101</definedName>
    <definedName name="QB_ROW_43250" localSheetId="1" hidden="1">Sheet1!$F$19</definedName>
    <definedName name="QB_ROW_44250" localSheetId="1" hidden="1">Sheet1!$F$16</definedName>
    <definedName name="QB_ROW_45250" localSheetId="1" hidden="1">Sheet1!$F$28</definedName>
    <definedName name="QB_ROW_46250" localSheetId="1" hidden="1">Sheet1!$F$27</definedName>
    <definedName name="QB_ROW_49250" localSheetId="1" hidden="1">Sheet1!$F$29</definedName>
    <definedName name="QB_ROW_50250" localSheetId="1" hidden="1">Sheet1!$F$18</definedName>
    <definedName name="QB_ROW_52250" localSheetId="1" hidden="1">Sheet1!$F$118</definedName>
    <definedName name="QB_ROW_53040" localSheetId="1" hidden="1">Sheet1!$E$95</definedName>
    <definedName name="QB_ROW_53340" localSheetId="1" hidden="1">Sheet1!$E$108</definedName>
    <definedName name="QB_ROW_54250" localSheetId="1" hidden="1">Sheet1!$F$105</definedName>
    <definedName name="QB_ROW_55250" localSheetId="1" hidden="1">Sheet1!$F$83</definedName>
    <definedName name="QB_ROW_56250" localSheetId="1" hidden="1">Sheet1!$F$100</definedName>
    <definedName name="QB_ROW_60040" localSheetId="1" hidden="1">Sheet1!$E$43</definedName>
    <definedName name="QB_ROW_60340" localSheetId="1" hidden="1">Sheet1!$E$45</definedName>
    <definedName name="QB_ROW_61250" localSheetId="1" hidden="1">Sheet1!$F$44</definedName>
    <definedName name="QB_ROW_62240" localSheetId="1" hidden="1">Sheet1!$E$23</definedName>
    <definedName name="QB_ROW_63040" localSheetId="1" hidden="1">Sheet1!$E$7</definedName>
    <definedName name="QB_ROW_63340" localSheetId="1" hidden="1">Sheet1!$E$14</definedName>
    <definedName name="QB_ROW_64250" localSheetId="1" hidden="1">Sheet1!$F$13</definedName>
    <definedName name="QB_ROW_65250" localSheetId="1" hidden="1">Sheet1!$F$11</definedName>
    <definedName name="QB_ROW_66250" localSheetId="1" hidden="1">Sheet1!$F$10</definedName>
    <definedName name="QB_ROW_68250" localSheetId="1" hidden="1">Sheet1!$F$17</definedName>
    <definedName name="QB_ROW_69250" localSheetId="1" hidden="1">Sheet1!$F$128</definedName>
    <definedName name="QB_ROW_72250" localSheetId="1" hidden="1">Sheet1!$F$129</definedName>
    <definedName name="QB_ROW_7240" localSheetId="1" hidden="1">Sheet1!$E$109</definedName>
    <definedName name="QB_ROW_74250" localSheetId="1" hidden="1">Sheet1!$F$87</definedName>
    <definedName name="QB_ROW_78250" localSheetId="1" hidden="1">Sheet1!$F$134</definedName>
    <definedName name="QB_ROW_79260" localSheetId="1" hidden="1">Sheet1!$G$70</definedName>
    <definedName name="QB_ROW_80260" localSheetId="1" hidden="1">Sheet1!$G$66</definedName>
    <definedName name="QB_ROW_8040" localSheetId="1" hidden="1">Sheet1!$E$110</definedName>
    <definedName name="QB_ROW_81250" localSheetId="1" hidden="1">Sheet1!$F$114</definedName>
    <definedName name="QB_ROW_82250" localSheetId="1" hidden="1">Sheet1!$F$111</definedName>
    <definedName name="QB_ROW_83250" localSheetId="1" hidden="1">Sheet1!$F$144</definedName>
    <definedName name="QB_ROW_8340" localSheetId="1" hidden="1">Sheet1!$E$115</definedName>
    <definedName name="QB_ROW_84240" localSheetId="1" hidden="1">Sheet1!$E$21</definedName>
    <definedName name="QB_ROW_86250" localSheetId="1" hidden="1">Sheet1!$F$142</definedName>
    <definedName name="QB_ROW_86321" localSheetId="1" hidden="1">Sheet1!$C$34</definedName>
    <definedName name="QB_ROW_88250" localSheetId="1" hidden="1">Sheet1!$F$30</definedName>
    <definedName name="QB_ROW_89250" localSheetId="1" hidden="1">Sheet1!$F$143</definedName>
    <definedName name="QB_ROW_9250" localSheetId="1" hidden="1">Sheet1!$F$40</definedName>
    <definedName name="QB_ROW_95040" localSheetId="1" hidden="1">Sheet1!$E$24</definedName>
    <definedName name="QB_ROW_95340" localSheetId="1" hidden="1">Sheet1!$E$32</definedName>
    <definedName name="QB_ROW_96040" localSheetId="1" hidden="1">Sheet1!$E$15</definedName>
    <definedName name="QB_ROW_96340" localSheetId="1" hidden="1">Sheet1!$E$20</definedName>
    <definedName name="QB_ROW_97250" localSheetId="1" hidden="1">Sheet1!$F$124</definedName>
    <definedName name="QBCANSUPPORTUPDATE" localSheetId="1">TRUE</definedName>
    <definedName name="QBCOMPANYFILENAME" localSheetId="1">"C:\Users\River Pine PUD\Documents\River Pines Public Utility District12-14.QBW"</definedName>
    <definedName name="QBENDDATE" localSheetId="1">20160630</definedName>
    <definedName name="QBHEADERSONSCREEN" localSheetId="1">FALSE</definedName>
    <definedName name="QBMETADATASIZE" localSheetId="1">5785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19</definedName>
    <definedName name="QBREPORTCOMPANYID" localSheetId="1">"13c1951828564809b29c59585a2c762e"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7</definedName>
    <definedName name="QBSTARTDATE" localSheetId="1">20150701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2" i="1"/>
  <c r="J146" i="1" l="1"/>
  <c r="H146" i="1"/>
  <c r="L146" i="1" s="1"/>
  <c r="L145" i="1"/>
  <c r="L144" i="1"/>
  <c r="L143" i="1"/>
  <c r="L142" i="1"/>
  <c r="L141" i="1"/>
  <c r="L140" i="1"/>
  <c r="J138" i="1"/>
  <c r="H138" i="1"/>
  <c r="L138" i="1" s="1"/>
  <c r="L137" i="1"/>
  <c r="L136" i="1"/>
  <c r="L135" i="1"/>
  <c r="L134" i="1"/>
  <c r="J132" i="1"/>
  <c r="H132" i="1"/>
  <c r="L132" i="1" s="1"/>
  <c r="L131" i="1"/>
  <c r="L130" i="1"/>
  <c r="L129" i="1"/>
  <c r="L128" i="1"/>
  <c r="L127" i="1"/>
  <c r="L126" i="1"/>
  <c r="L125" i="1"/>
  <c r="L124" i="1"/>
  <c r="L123" i="1"/>
  <c r="L122" i="1"/>
  <c r="L121" i="1"/>
  <c r="J119" i="1"/>
  <c r="L119" i="1" s="1"/>
  <c r="H119" i="1"/>
  <c r="L118" i="1"/>
  <c r="L117" i="1"/>
  <c r="J115" i="1"/>
  <c r="H115" i="1"/>
  <c r="L115" i="1" s="1"/>
  <c r="L114" i="1"/>
  <c r="L113" i="1"/>
  <c r="L112" i="1"/>
  <c r="L111" i="1"/>
  <c r="L109" i="1"/>
  <c r="J108" i="1"/>
  <c r="H108" i="1"/>
  <c r="L108" i="1" s="1"/>
  <c r="L107" i="1"/>
  <c r="L106" i="1"/>
  <c r="L105" i="1"/>
  <c r="L104" i="1"/>
  <c r="L103" i="1"/>
  <c r="L102" i="1"/>
  <c r="L101" i="1"/>
  <c r="L100" i="1"/>
  <c r="L99" i="1"/>
  <c r="L98" i="1"/>
  <c r="L97" i="1"/>
  <c r="L96" i="1"/>
  <c r="J94" i="1"/>
  <c r="H94" i="1"/>
  <c r="L94" i="1" s="1"/>
  <c r="L93" i="1"/>
  <c r="L92" i="1"/>
  <c r="L90" i="1"/>
  <c r="H90" i="1"/>
  <c r="L89" i="1"/>
  <c r="L88" i="1"/>
  <c r="L87" i="1"/>
  <c r="L86" i="1"/>
  <c r="L85" i="1"/>
  <c r="L84" i="1"/>
  <c r="L83" i="1"/>
  <c r="L82" i="1"/>
  <c r="L81" i="1"/>
  <c r="L80" i="1"/>
  <c r="L79" i="1"/>
  <c r="L77" i="1"/>
  <c r="L76" i="1"/>
  <c r="L74" i="1"/>
  <c r="L73" i="1"/>
  <c r="L72" i="1"/>
  <c r="J71" i="1"/>
  <c r="H71" i="1"/>
  <c r="L71" i="1" s="1"/>
  <c r="L70" i="1"/>
  <c r="L69" i="1"/>
  <c r="L67" i="1"/>
  <c r="J67" i="1"/>
  <c r="H67" i="1"/>
  <c r="L66" i="1"/>
  <c r="L65" i="1"/>
  <c r="J63" i="1"/>
  <c r="L63" i="1" s="1"/>
  <c r="H63" i="1"/>
  <c r="H75" i="1" s="1"/>
  <c r="L62" i="1"/>
  <c r="L60" i="1"/>
  <c r="J58" i="1"/>
  <c r="L58" i="1" s="1"/>
  <c r="L57" i="1"/>
  <c r="J55" i="1"/>
  <c r="L55" i="1" s="1"/>
  <c r="H55" i="1"/>
  <c r="L54" i="1"/>
  <c r="L53" i="1"/>
  <c r="J51" i="1"/>
  <c r="H51" i="1"/>
  <c r="L51" i="1" s="1"/>
  <c r="L50" i="1"/>
  <c r="L49" i="1"/>
  <c r="L48" i="1"/>
  <c r="L47" i="1"/>
  <c r="J45" i="1"/>
  <c r="H45" i="1"/>
  <c r="L45" i="1" s="1"/>
  <c r="L44" i="1"/>
  <c r="J42" i="1"/>
  <c r="L42" i="1" s="1"/>
  <c r="H42" i="1"/>
  <c r="L41" i="1"/>
  <c r="L40" i="1"/>
  <c r="L39" i="1"/>
  <c r="L38" i="1"/>
  <c r="L37" i="1"/>
  <c r="H32" i="1"/>
  <c r="H33" i="1" s="1"/>
  <c r="L31" i="1"/>
  <c r="L30" i="1"/>
  <c r="L29" i="1"/>
  <c r="L28" i="1"/>
  <c r="L27" i="1"/>
  <c r="L26" i="1"/>
  <c r="L25" i="1"/>
  <c r="L23" i="1"/>
  <c r="L22" i="1"/>
  <c r="L21" i="1"/>
  <c r="L20" i="1"/>
  <c r="J20" i="1"/>
  <c r="H20" i="1"/>
  <c r="L19" i="1"/>
  <c r="L18" i="1"/>
  <c r="L17" i="1"/>
  <c r="L16" i="1"/>
  <c r="J14" i="1"/>
  <c r="J34" i="1" s="1"/>
  <c r="H14" i="1"/>
  <c r="L14" i="1" s="1"/>
  <c r="L13" i="1"/>
  <c r="L12" i="1"/>
  <c r="L11" i="1"/>
  <c r="L10" i="1"/>
  <c r="L9" i="1"/>
  <c r="L8" i="1"/>
  <c r="H147" i="1" l="1"/>
  <c r="H34" i="1"/>
  <c r="L33" i="1"/>
  <c r="L32" i="1"/>
  <c r="J75" i="1"/>
  <c r="J147" i="1" s="1"/>
  <c r="J148" i="1" s="1"/>
  <c r="J149" i="1" s="1"/>
  <c r="L34" i="1" l="1"/>
  <c r="H148" i="1"/>
  <c r="L147" i="1"/>
  <c r="L75" i="1"/>
  <c r="H149" i="1" l="1"/>
  <c r="L149" i="1" s="1"/>
  <c r="L148" i="1"/>
</calcChain>
</file>

<file path=xl/sharedStrings.xml><?xml version="1.0" encoding="utf-8"?>
<sst xmlns="http://schemas.openxmlformats.org/spreadsheetml/2006/main" count="152" uniqueCount="138">
  <si>
    <t>Sewer</t>
  </si>
  <si>
    <t>Water</t>
  </si>
  <si>
    <t>TOTAL</t>
  </si>
  <si>
    <t>Jul '15 - Jun 16</t>
  </si>
  <si>
    <t>Ordinary Income/Expense</t>
  </si>
  <si>
    <t>Income</t>
  </si>
  <si>
    <t>Amador County Auditor's Warrant</t>
  </si>
  <si>
    <t>Direct Charges - Tax Roll</t>
  </si>
  <si>
    <t>HO &amp; Timber Tax</t>
  </si>
  <si>
    <t>Homeowners Exemption</t>
  </si>
  <si>
    <t>Secured Appointment</t>
  </si>
  <si>
    <t>Unitary Tax</t>
  </si>
  <si>
    <t>Unsecured Appointment</t>
  </si>
  <si>
    <t>Total Amador County Auditor's Warrant</t>
  </si>
  <si>
    <t>Base Fee Income</t>
  </si>
  <si>
    <t>Stanby</t>
  </si>
  <si>
    <t>Voluntary Lock-Off</t>
  </si>
  <si>
    <t>Total Base Fee Income</t>
  </si>
  <si>
    <t>Interest Income</t>
  </si>
  <si>
    <t>Repair Labor</t>
  </si>
  <si>
    <t>Town Hall Rental</t>
  </si>
  <si>
    <t>Variable Income</t>
  </si>
  <si>
    <t>Broken Locks</t>
  </si>
  <si>
    <t>Call-Out</t>
  </si>
  <si>
    <t>Door Hanger Fee</t>
  </si>
  <si>
    <t>Late Fees</t>
  </si>
  <si>
    <t>Reconnection Fee</t>
  </si>
  <si>
    <t>Service Connection Fee</t>
  </si>
  <si>
    <t>Water - Usage</t>
  </si>
  <si>
    <t>Total Variable Income</t>
  </si>
  <si>
    <t>Total Income</t>
  </si>
  <si>
    <t>Gross Profit</t>
  </si>
  <si>
    <t>Expense</t>
  </si>
  <si>
    <t>Bank Charges</t>
  </si>
  <si>
    <t>Collection Fees</t>
  </si>
  <si>
    <t>Loan Service Charge</t>
  </si>
  <si>
    <t>Paypal Fees</t>
  </si>
  <si>
    <t>60400 · Bank Service Charges</t>
  </si>
  <si>
    <t>Bank Charges - Other</t>
  </si>
  <si>
    <t>Total Bank Charges</t>
  </si>
  <si>
    <t>Board Members</t>
  </si>
  <si>
    <t>Stipends</t>
  </si>
  <si>
    <t>Total Board Members</t>
  </si>
  <si>
    <t>Contracted Expenses</t>
  </si>
  <si>
    <t>Amador Water Agency</t>
  </si>
  <si>
    <t>Board Clerk</t>
  </si>
  <si>
    <t>Manager</t>
  </si>
  <si>
    <t>Office Temp. Staff</t>
  </si>
  <si>
    <t>Total Contracted Expenses</t>
  </si>
  <si>
    <t>Depreciation Expense</t>
  </si>
  <si>
    <t>Total Depreciation Expense</t>
  </si>
  <si>
    <t>ECWAG Expenses</t>
  </si>
  <si>
    <t>Well Site Testing</t>
  </si>
  <si>
    <t>Total ECWAG Expenses</t>
  </si>
  <si>
    <t>Employees</t>
  </si>
  <si>
    <t>Amador Water - Weekend Coverage</t>
  </si>
  <si>
    <t>Medical Insurance</t>
  </si>
  <si>
    <t>Field</t>
  </si>
  <si>
    <t>Total Medical Insurance</t>
  </si>
  <si>
    <t>Payroll Expense</t>
  </si>
  <si>
    <t>Field Payroll</t>
  </si>
  <si>
    <t>Payroll Taxes - Employer's</t>
  </si>
  <si>
    <t>Total Payroll Expense</t>
  </si>
  <si>
    <t>Reimbursements</t>
  </si>
  <si>
    <t>Mileage</t>
  </si>
  <si>
    <t>Phone</t>
  </si>
  <si>
    <t>Total Reimbursements</t>
  </si>
  <si>
    <t>Retirement - Field</t>
  </si>
  <si>
    <t>Temporary Personnel</t>
  </si>
  <si>
    <t>Uniform</t>
  </si>
  <si>
    <t>Total Employees</t>
  </si>
  <si>
    <t>Fema Reimbursement</t>
  </si>
  <si>
    <t>Sewer Expenses</t>
  </si>
  <si>
    <t>Alarm Monitoring</t>
  </si>
  <si>
    <t>Certification</t>
  </si>
  <si>
    <t>Consulting - Engineer</t>
  </si>
  <si>
    <t>Electricity - Sewer</t>
  </si>
  <si>
    <t>Permit/Fees</t>
  </si>
  <si>
    <t>Repairs/Maintenance</t>
  </si>
  <si>
    <t>Sewage - Pump Service</t>
  </si>
  <si>
    <t>Sewer - Parts/Supplies</t>
  </si>
  <si>
    <t>Telephone - Sewer</t>
  </si>
  <si>
    <t>Testing - Sewer</t>
  </si>
  <si>
    <t>Total Sewer Expenses</t>
  </si>
  <si>
    <t>Town Hall Expenses</t>
  </si>
  <si>
    <t>Janitorial</t>
  </si>
  <si>
    <t>Total Town Hall Expenses</t>
  </si>
  <si>
    <t>Water Expenses</t>
  </si>
  <si>
    <t>Certification Fees</t>
  </si>
  <si>
    <t>Electricty - Water</t>
  </si>
  <si>
    <t>Permit Fees</t>
  </si>
  <si>
    <t>Rate Study</t>
  </si>
  <si>
    <t>Repair/Maintenance</t>
  </si>
  <si>
    <t>Research/Report Writing</t>
  </si>
  <si>
    <t>Supplies</t>
  </si>
  <si>
    <t>Telephone - Water</t>
  </si>
  <si>
    <t>Water Testing</t>
  </si>
  <si>
    <t>Total Water Expenses</t>
  </si>
  <si>
    <t>60000 · Advertising and Promotion</t>
  </si>
  <si>
    <t>60200 · Automobile Expense</t>
  </si>
  <si>
    <t>Gasoline</t>
  </si>
  <si>
    <t>Insurance</t>
  </si>
  <si>
    <t>Purchuse District Vehicle</t>
  </si>
  <si>
    <t>Total 60200 · Automobile Expense</t>
  </si>
  <si>
    <t>63300 · Insurance Expense</t>
  </si>
  <si>
    <t>Insurance - Property/Liability</t>
  </si>
  <si>
    <t>Workers' Compensation</t>
  </si>
  <si>
    <t>Total 63300 · Insurance Expense</t>
  </si>
  <si>
    <t>64900 · Office Expenses</t>
  </si>
  <si>
    <t>Admin Cost - Tax Roll</t>
  </si>
  <si>
    <t>Equipment</t>
  </si>
  <si>
    <t>Filing Fees</t>
  </si>
  <si>
    <t>Maintenace/Improvements</t>
  </si>
  <si>
    <t>Membership Dues</t>
  </si>
  <si>
    <t>Notary Fees</t>
  </si>
  <si>
    <t>Postage/Shipping</t>
  </si>
  <si>
    <t>Printing</t>
  </si>
  <si>
    <t>Website Service</t>
  </si>
  <si>
    <t>61700 · Computer and Internet Expenses</t>
  </si>
  <si>
    <t>Total 64900 · Office Expenses</t>
  </si>
  <si>
    <t>66700 · Professional Fees</t>
  </si>
  <si>
    <t>Bookkeeping/Payroll</t>
  </si>
  <si>
    <t>Grant Writer</t>
  </si>
  <si>
    <t>Legal Fees</t>
  </si>
  <si>
    <t>Yearly Audit</t>
  </si>
  <si>
    <t>Total 66700 · Professional Fees</t>
  </si>
  <si>
    <t>68600 · Utilities</t>
  </si>
  <si>
    <t>Disposal</t>
  </si>
  <si>
    <t>Electricity - Office</t>
  </si>
  <si>
    <t>Electricity - Town Hall</t>
  </si>
  <si>
    <t>Electricty - Street Lights</t>
  </si>
  <si>
    <t>Propane - Town Hall</t>
  </si>
  <si>
    <t>68100 · Telephone - Office</t>
  </si>
  <si>
    <t>Total 68600 · Utilities</t>
  </si>
  <si>
    <t>Total Expense</t>
  </si>
  <si>
    <t>Net Ordinary Income</t>
  </si>
  <si>
    <t>Net Income</t>
  </si>
  <si>
    <t>2015-2016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</si>
</sst>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114300</xdr:colOff>
          <xdr:row>3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114300</xdr:colOff>
          <xdr:row>3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9" customFormat="1" x14ac:dyDescent="0.25">
      <c r="E30" s="18"/>
      <c r="F30" s="18"/>
      <c r="G30" s="18"/>
      <c r="H30" s="18"/>
    </row>
    <row r="31" spans="5:8" s="19" customFormat="1" x14ac:dyDescent="0.25">
      <c r="E31" s="18"/>
      <c r="F31" s="18"/>
      <c r="G31" s="18"/>
      <c r="H31" s="18"/>
    </row>
    <row r="32" spans="5:8" s="19" customFormat="1" x14ac:dyDescent="0.25"/>
    <row r="40" spans="2:3" x14ac:dyDescent="0.25">
      <c r="B40" s="20"/>
      <c r="C40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50"/>
  <sheetViews>
    <sheetView tabSelected="1" workbookViewId="0">
      <pane xSplit="7" ySplit="4" topLeftCell="H6" activePane="bottomRight" state="frozenSplit"/>
      <selection pane="topRight" activeCell="H1" sqref="H1"/>
      <selection pane="bottomLeft" activeCell="A3" sqref="A3"/>
      <selection pane="bottomRight" activeCell="J34" sqref="J34"/>
    </sheetView>
  </sheetViews>
  <sheetFormatPr defaultRowHeight="15" x14ac:dyDescent="0.25"/>
  <cols>
    <col min="1" max="1" width="3" style="16" hidden="1" customWidth="1"/>
    <col min="2" max="6" width="3" style="16" customWidth="1"/>
    <col min="7" max="7" width="25.7109375" style="16" customWidth="1"/>
    <col min="8" max="8" width="12.28515625" style="17" bestFit="1" customWidth="1"/>
    <col min="9" max="9" width="2.28515625" style="17" hidden="1" customWidth="1"/>
    <col min="10" max="10" width="12.28515625" style="17" bestFit="1" customWidth="1"/>
    <col min="11" max="11" width="2.28515625" style="17" hidden="1" customWidth="1"/>
    <col min="12" max="12" width="12.28515625" style="17" bestFit="1" customWidth="1"/>
  </cols>
  <sheetData>
    <row r="1" spans="1:12" x14ac:dyDescent="0.25">
      <c r="G1" s="16" t="s">
        <v>137</v>
      </c>
    </row>
    <row r="3" spans="1:12" ht="15.75" thickBot="1" x14ac:dyDescent="0.3">
      <c r="A3" s="2"/>
      <c r="B3" s="2"/>
      <c r="C3" s="2"/>
      <c r="D3" s="2"/>
      <c r="E3" s="2"/>
      <c r="F3" s="2"/>
      <c r="G3" s="2"/>
      <c r="H3" s="3" t="s">
        <v>0</v>
      </c>
      <c r="I3" s="1"/>
      <c r="J3" s="3" t="s">
        <v>1</v>
      </c>
      <c r="K3" s="1"/>
      <c r="L3" s="3" t="s">
        <v>2</v>
      </c>
    </row>
    <row r="4" spans="1:12" s="15" customFormat="1" ht="16.5" thickTop="1" thickBot="1" x14ac:dyDescent="0.3">
      <c r="A4" s="12"/>
      <c r="B4" s="12"/>
      <c r="C4" s="12"/>
      <c r="D4" s="12"/>
      <c r="E4" s="12"/>
      <c r="F4" s="12"/>
      <c r="G4" s="12"/>
      <c r="H4" s="13" t="s">
        <v>3</v>
      </c>
      <c r="I4" s="14"/>
      <c r="J4" s="13" t="s">
        <v>3</v>
      </c>
      <c r="K4" s="14"/>
      <c r="L4" s="13" t="s">
        <v>3</v>
      </c>
    </row>
    <row r="5" spans="1:12" ht="15.75" thickTop="1" x14ac:dyDescent="0.25">
      <c r="A5" s="2"/>
      <c r="B5" s="2" t="s">
        <v>4</v>
      </c>
      <c r="C5" s="2"/>
      <c r="D5" s="2"/>
      <c r="E5" s="2"/>
      <c r="F5" s="2"/>
      <c r="G5" s="2"/>
      <c r="H5" s="4"/>
      <c r="I5" s="5"/>
      <c r="J5" s="4"/>
      <c r="K5" s="5"/>
      <c r="L5" s="4"/>
    </row>
    <row r="6" spans="1:12" x14ac:dyDescent="0.25">
      <c r="A6" s="2"/>
      <c r="B6" s="2"/>
      <c r="C6" s="2"/>
      <c r="D6" s="2" t="s">
        <v>5</v>
      </c>
      <c r="E6" s="2"/>
      <c r="F6" s="2"/>
      <c r="G6" s="2"/>
      <c r="H6" s="4"/>
      <c r="I6" s="5"/>
      <c r="J6" s="4"/>
      <c r="K6" s="5"/>
      <c r="L6" s="4"/>
    </row>
    <row r="7" spans="1:12" x14ac:dyDescent="0.25">
      <c r="A7" s="2"/>
      <c r="B7" s="2"/>
      <c r="C7" s="2"/>
      <c r="D7" s="2"/>
      <c r="E7" s="2" t="s">
        <v>6</v>
      </c>
      <c r="F7" s="2"/>
      <c r="G7" s="2"/>
      <c r="H7" s="4"/>
      <c r="I7" s="5"/>
      <c r="J7" s="4"/>
      <c r="K7" s="5"/>
      <c r="L7" s="4"/>
    </row>
    <row r="8" spans="1:12" x14ac:dyDescent="0.25">
      <c r="A8" s="2"/>
      <c r="B8" s="2"/>
      <c r="C8" s="2"/>
      <c r="D8" s="2"/>
      <c r="E8" s="2"/>
      <c r="F8" s="2" t="s">
        <v>7</v>
      </c>
      <c r="G8" s="2"/>
      <c r="H8" s="4">
        <v>5303.82</v>
      </c>
      <c r="I8" s="5"/>
      <c r="J8" s="4">
        <v>5804.26</v>
      </c>
      <c r="K8" s="5"/>
      <c r="L8" s="4">
        <f t="shared" ref="L8:L14" si="0">ROUND(SUM(H8:J8),5)</f>
        <v>11108.08</v>
      </c>
    </row>
    <row r="9" spans="1:12" x14ac:dyDescent="0.25">
      <c r="A9" s="2"/>
      <c r="B9" s="2"/>
      <c r="C9" s="2"/>
      <c r="D9" s="2"/>
      <c r="E9" s="2"/>
      <c r="F9" s="2" t="s">
        <v>8</v>
      </c>
      <c r="G9" s="2"/>
      <c r="H9" s="4">
        <v>42.06</v>
      </c>
      <c r="I9" s="5"/>
      <c r="J9" s="4">
        <v>42.07</v>
      </c>
      <c r="K9" s="5"/>
      <c r="L9" s="4">
        <f t="shared" si="0"/>
        <v>84.13</v>
      </c>
    </row>
    <row r="10" spans="1:12" x14ac:dyDescent="0.25">
      <c r="A10" s="2"/>
      <c r="B10" s="2"/>
      <c r="C10" s="2"/>
      <c r="D10" s="2"/>
      <c r="E10" s="2"/>
      <c r="F10" s="2" t="s">
        <v>9</v>
      </c>
      <c r="G10" s="2"/>
      <c r="H10" s="4">
        <v>41.22</v>
      </c>
      <c r="I10" s="5"/>
      <c r="J10" s="4">
        <v>67.739999999999995</v>
      </c>
      <c r="K10" s="5"/>
      <c r="L10" s="4">
        <f t="shared" si="0"/>
        <v>108.96</v>
      </c>
    </row>
    <row r="11" spans="1:12" x14ac:dyDescent="0.25">
      <c r="A11" s="2"/>
      <c r="B11" s="2"/>
      <c r="C11" s="2"/>
      <c r="D11" s="2"/>
      <c r="E11" s="2"/>
      <c r="F11" s="2" t="s">
        <v>10</v>
      </c>
      <c r="G11" s="2"/>
      <c r="H11" s="4">
        <v>160.59</v>
      </c>
      <c r="I11" s="5"/>
      <c r="J11" s="4">
        <v>160.61000000000001</v>
      </c>
      <c r="K11" s="5"/>
      <c r="L11" s="4">
        <f t="shared" si="0"/>
        <v>321.2</v>
      </c>
    </row>
    <row r="12" spans="1:12" x14ac:dyDescent="0.25">
      <c r="A12" s="2"/>
      <c r="B12" s="2"/>
      <c r="C12" s="2"/>
      <c r="D12" s="2"/>
      <c r="E12" s="2"/>
      <c r="F12" s="2" t="s">
        <v>11</v>
      </c>
      <c r="G12" s="2"/>
      <c r="H12" s="4">
        <v>261</v>
      </c>
      <c r="I12" s="5"/>
      <c r="J12" s="4">
        <v>261</v>
      </c>
      <c r="K12" s="5"/>
      <c r="L12" s="4">
        <f t="shared" si="0"/>
        <v>522</v>
      </c>
    </row>
    <row r="13" spans="1:12" ht="15.75" thickBot="1" x14ac:dyDescent="0.3">
      <c r="A13" s="2"/>
      <c r="B13" s="2"/>
      <c r="C13" s="2"/>
      <c r="D13" s="2"/>
      <c r="E13" s="2"/>
      <c r="F13" s="2" t="s">
        <v>12</v>
      </c>
      <c r="G13" s="2"/>
      <c r="H13" s="6">
        <v>135.99</v>
      </c>
      <c r="I13" s="5"/>
      <c r="J13" s="6">
        <v>135.99</v>
      </c>
      <c r="K13" s="5"/>
      <c r="L13" s="6">
        <f t="shared" si="0"/>
        <v>271.98</v>
      </c>
    </row>
    <row r="14" spans="1:12" x14ac:dyDescent="0.25">
      <c r="A14" s="2"/>
      <c r="B14" s="2"/>
      <c r="C14" s="2"/>
      <c r="D14" s="2"/>
      <c r="E14" s="2" t="s">
        <v>13</v>
      </c>
      <c r="F14" s="2"/>
      <c r="G14" s="2"/>
      <c r="H14" s="4">
        <f>ROUND(SUM(H7:H13),5)</f>
        <v>5944.68</v>
      </c>
      <c r="I14" s="5"/>
      <c r="J14" s="4">
        <f>ROUND(SUM(J7:J13),5)</f>
        <v>6471.67</v>
      </c>
      <c r="K14" s="5"/>
      <c r="L14" s="4">
        <f t="shared" si="0"/>
        <v>12416.35</v>
      </c>
    </row>
    <row r="15" spans="1:12" ht="30" customHeight="1" x14ac:dyDescent="0.25">
      <c r="A15" s="2"/>
      <c r="B15" s="2"/>
      <c r="C15" s="2"/>
      <c r="D15" s="2"/>
      <c r="E15" s="2" t="s">
        <v>14</v>
      </c>
      <c r="F15" s="2"/>
      <c r="G15" s="2"/>
      <c r="H15" s="4"/>
      <c r="I15" s="5"/>
      <c r="J15" s="4"/>
      <c r="K15" s="5"/>
      <c r="L15" s="4"/>
    </row>
    <row r="16" spans="1:12" x14ac:dyDescent="0.25">
      <c r="A16" s="2"/>
      <c r="B16" s="2"/>
      <c r="C16" s="2"/>
      <c r="D16" s="2"/>
      <c r="E16" s="2"/>
      <c r="F16" s="2" t="s">
        <v>0</v>
      </c>
      <c r="G16" s="2"/>
      <c r="H16" s="4">
        <v>137942.28</v>
      </c>
      <c r="I16" s="5"/>
      <c r="J16" s="4"/>
      <c r="K16" s="5"/>
      <c r="L16" s="4">
        <f t="shared" ref="L16:L23" si="1">ROUND(SUM(H16:J16),5)</f>
        <v>137942.28</v>
      </c>
    </row>
    <row r="17" spans="1:12" x14ac:dyDescent="0.25">
      <c r="A17" s="2"/>
      <c r="B17" s="2"/>
      <c r="C17" s="2"/>
      <c r="D17" s="2"/>
      <c r="E17" s="2"/>
      <c r="F17" s="2" t="s">
        <v>15</v>
      </c>
      <c r="G17" s="2"/>
      <c r="H17" s="4">
        <v>4734.78</v>
      </c>
      <c r="I17" s="5"/>
      <c r="J17" s="4">
        <v>4721.76</v>
      </c>
      <c r="K17" s="5"/>
      <c r="L17" s="4">
        <f t="shared" si="1"/>
        <v>9456.5400000000009</v>
      </c>
    </row>
    <row r="18" spans="1:12" x14ac:dyDescent="0.25">
      <c r="A18" s="2"/>
      <c r="B18" s="2"/>
      <c r="C18" s="2"/>
      <c r="D18" s="2"/>
      <c r="E18" s="2"/>
      <c r="F18" s="2" t="s">
        <v>16</v>
      </c>
      <c r="G18" s="2"/>
      <c r="H18" s="4">
        <v>910</v>
      </c>
      <c r="I18" s="5"/>
      <c r="J18" s="4">
        <v>910</v>
      </c>
      <c r="K18" s="5"/>
      <c r="L18" s="4">
        <f t="shared" si="1"/>
        <v>1820</v>
      </c>
    </row>
    <row r="19" spans="1:12" ht="15.75" thickBot="1" x14ac:dyDescent="0.3">
      <c r="A19" s="2"/>
      <c r="B19" s="2"/>
      <c r="C19" s="2"/>
      <c r="D19" s="2"/>
      <c r="E19" s="2"/>
      <c r="F19" s="2" t="s">
        <v>1</v>
      </c>
      <c r="G19" s="2"/>
      <c r="H19" s="6"/>
      <c r="I19" s="5"/>
      <c r="J19" s="6">
        <v>140986.21</v>
      </c>
      <c r="K19" s="5"/>
      <c r="L19" s="6">
        <f t="shared" si="1"/>
        <v>140986.21</v>
      </c>
    </row>
    <row r="20" spans="1:12" x14ac:dyDescent="0.25">
      <c r="A20" s="2"/>
      <c r="B20" s="2"/>
      <c r="C20" s="2"/>
      <c r="D20" s="2"/>
      <c r="E20" s="2" t="s">
        <v>17</v>
      </c>
      <c r="F20" s="2"/>
      <c r="G20" s="2"/>
      <c r="H20" s="4">
        <f>ROUND(SUM(H15:H19),5)</f>
        <v>143587.06</v>
      </c>
      <c r="I20" s="5"/>
      <c r="J20" s="4">
        <f>ROUND(SUM(J15:J19),5)</f>
        <v>146617.97</v>
      </c>
      <c r="K20" s="5"/>
      <c r="L20" s="4">
        <f t="shared" si="1"/>
        <v>290205.03000000003</v>
      </c>
    </row>
    <row r="21" spans="1:12" ht="30" customHeight="1" x14ac:dyDescent="0.25">
      <c r="A21" s="2"/>
      <c r="B21" s="2"/>
      <c r="C21" s="2"/>
      <c r="D21" s="2"/>
      <c r="E21" s="2" t="s">
        <v>18</v>
      </c>
      <c r="F21" s="2"/>
      <c r="G21" s="2"/>
      <c r="H21" s="4">
        <v>7.69</v>
      </c>
      <c r="I21" s="5"/>
      <c r="J21" s="4">
        <v>10.25</v>
      </c>
      <c r="K21" s="5"/>
      <c r="L21" s="4">
        <f t="shared" si="1"/>
        <v>17.940000000000001</v>
      </c>
    </row>
    <row r="22" spans="1:12" x14ac:dyDescent="0.25">
      <c r="A22" s="2"/>
      <c r="B22" s="2"/>
      <c r="C22" s="2"/>
      <c r="D22" s="2"/>
      <c r="E22" s="2" t="s">
        <v>19</v>
      </c>
      <c r="F22" s="2"/>
      <c r="G22" s="2"/>
      <c r="H22" s="4"/>
      <c r="I22" s="5"/>
      <c r="J22" s="4">
        <v>120</v>
      </c>
      <c r="K22" s="5"/>
      <c r="L22" s="4">
        <f t="shared" si="1"/>
        <v>120</v>
      </c>
    </row>
    <row r="23" spans="1:12" x14ac:dyDescent="0.25">
      <c r="A23" s="2"/>
      <c r="B23" s="2"/>
      <c r="C23" s="2"/>
      <c r="D23" s="2"/>
      <c r="E23" s="2" t="s">
        <v>20</v>
      </c>
      <c r="F23" s="2"/>
      <c r="G23" s="2"/>
      <c r="H23" s="4">
        <v>310</v>
      </c>
      <c r="I23" s="5"/>
      <c r="J23" s="4">
        <v>310</v>
      </c>
      <c r="K23" s="5"/>
      <c r="L23" s="4">
        <f t="shared" si="1"/>
        <v>620</v>
      </c>
    </row>
    <row r="24" spans="1:12" x14ac:dyDescent="0.25">
      <c r="A24" s="2"/>
      <c r="B24" s="2"/>
      <c r="C24" s="2"/>
      <c r="D24" s="2"/>
      <c r="E24" s="2" t="s">
        <v>21</v>
      </c>
      <c r="F24" s="2"/>
      <c r="G24" s="2"/>
      <c r="H24" s="4"/>
      <c r="I24" s="5"/>
      <c r="J24" s="4"/>
      <c r="K24" s="5"/>
      <c r="L24" s="4"/>
    </row>
    <row r="25" spans="1:12" x14ac:dyDescent="0.25">
      <c r="A25" s="2"/>
      <c r="B25" s="2"/>
      <c r="C25" s="2"/>
      <c r="D25" s="2"/>
      <c r="E25" s="2"/>
      <c r="F25" s="2" t="s">
        <v>22</v>
      </c>
      <c r="G25" s="2"/>
      <c r="H25" s="4"/>
      <c r="I25" s="5"/>
      <c r="J25" s="4">
        <v>75</v>
      </c>
      <c r="K25" s="5"/>
      <c r="L25" s="4">
        <f t="shared" ref="L25:L34" si="2">ROUND(SUM(H25:J25),5)</f>
        <v>75</v>
      </c>
    </row>
    <row r="26" spans="1:12" x14ac:dyDescent="0.25">
      <c r="A26" s="2"/>
      <c r="B26" s="2"/>
      <c r="C26" s="2"/>
      <c r="D26" s="2"/>
      <c r="E26" s="2"/>
      <c r="F26" s="2" t="s">
        <v>23</v>
      </c>
      <c r="G26" s="2"/>
      <c r="H26" s="4"/>
      <c r="I26" s="5"/>
      <c r="J26" s="4">
        <v>290.8</v>
      </c>
      <c r="K26" s="5"/>
      <c r="L26" s="4">
        <f t="shared" si="2"/>
        <v>290.8</v>
      </c>
    </row>
    <row r="27" spans="1:12" x14ac:dyDescent="0.25">
      <c r="A27" s="2"/>
      <c r="B27" s="2"/>
      <c r="C27" s="2"/>
      <c r="D27" s="2"/>
      <c r="E27" s="2"/>
      <c r="F27" s="2" t="s">
        <v>24</v>
      </c>
      <c r="G27" s="2"/>
      <c r="H27" s="4"/>
      <c r="I27" s="5"/>
      <c r="J27" s="4">
        <v>1581</v>
      </c>
      <c r="K27" s="5"/>
      <c r="L27" s="4">
        <f t="shared" si="2"/>
        <v>1581</v>
      </c>
    </row>
    <row r="28" spans="1:12" x14ac:dyDescent="0.25">
      <c r="A28" s="2"/>
      <c r="B28" s="2"/>
      <c r="C28" s="2"/>
      <c r="D28" s="2"/>
      <c r="E28" s="2"/>
      <c r="F28" s="2" t="s">
        <v>25</v>
      </c>
      <c r="G28" s="2"/>
      <c r="H28" s="4">
        <v>7217.84</v>
      </c>
      <c r="I28" s="5"/>
      <c r="J28" s="4">
        <v>7245.76</v>
      </c>
      <c r="K28" s="5"/>
      <c r="L28" s="4">
        <f t="shared" si="2"/>
        <v>14463.6</v>
      </c>
    </row>
    <row r="29" spans="1:12" x14ac:dyDescent="0.25">
      <c r="A29" s="2"/>
      <c r="B29" s="2"/>
      <c r="C29" s="2"/>
      <c r="D29" s="2"/>
      <c r="E29" s="2"/>
      <c r="F29" s="2" t="s">
        <v>26</v>
      </c>
      <c r="G29" s="2"/>
      <c r="H29" s="4"/>
      <c r="I29" s="5"/>
      <c r="J29" s="4">
        <v>1080</v>
      </c>
      <c r="K29" s="5"/>
      <c r="L29" s="4">
        <f t="shared" si="2"/>
        <v>1080</v>
      </c>
    </row>
    <row r="30" spans="1:12" x14ac:dyDescent="0.25">
      <c r="A30" s="2"/>
      <c r="B30" s="2"/>
      <c r="C30" s="2"/>
      <c r="D30" s="2"/>
      <c r="E30" s="2"/>
      <c r="F30" s="2" t="s">
        <v>27</v>
      </c>
      <c r="G30" s="2"/>
      <c r="H30" s="4">
        <v>295.82</v>
      </c>
      <c r="I30" s="5"/>
      <c r="J30" s="4">
        <v>361.68</v>
      </c>
      <c r="K30" s="5"/>
      <c r="L30" s="4">
        <f t="shared" si="2"/>
        <v>657.5</v>
      </c>
    </row>
    <row r="31" spans="1:12" ht="15.75" thickBot="1" x14ac:dyDescent="0.3">
      <c r="A31" s="2"/>
      <c r="B31" s="2"/>
      <c r="C31" s="2"/>
      <c r="D31" s="2"/>
      <c r="E31" s="2"/>
      <c r="F31" s="2" t="s">
        <v>28</v>
      </c>
      <c r="G31" s="2"/>
      <c r="H31" s="7">
        <v>0</v>
      </c>
      <c r="I31" s="5"/>
      <c r="J31" s="7">
        <v>38640.65</v>
      </c>
      <c r="K31" s="5"/>
      <c r="L31" s="7">
        <f t="shared" si="2"/>
        <v>38640.65</v>
      </c>
    </row>
    <row r="32" spans="1:12" ht="15.75" thickBot="1" x14ac:dyDescent="0.3">
      <c r="A32" s="2"/>
      <c r="B32" s="2"/>
      <c r="C32" s="2"/>
      <c r="D32" s="2"/>
      <c r="E32" s="2" t="s">
        <v>29</v>
      </c>
      <c r="F32" s="2"/>
      <c r="G32" s="2"/>
      <c r="H32" s="8">
        <f>ROUND(SUM(H24:H31),5)</f>
        <v>7513.66</v>
      </c>
      <c r="I32" s="5"/>
      <c r="J32" s="8">
        <f>ROUND(SUM(J21:J31),5)</f>
        <v>49715.14</v>
      </c>
      <c r="K32" s="5"/>
      <c r="L32" s="8">
        <f t="shared" si="2"/>
        <v>57228.800000000003</v>
      </c>
    </row>
    <row r="33" spans="1:12" ht="30" customHeight="1" thickBot="1" x14ac:dyDescent="0.3">
      <c r="A33" s="2"/>
      <c r="B33" s="2"/>
      <c r="C33" s="2"/>
      <c r="D33" s="2" t="s">
        <v>30</v>
      </c>
      <c r="E33" s="2"/>
      <c r="F33" s="2"/>
      <c r="G33" s="2"/>
      <c r="H33" s="9">
        <f>ROUND(H6+H14+SUM(H20:H23)+H32,5)</f>
        <v>157363.09</v>
      </c>
      <c r="I33" s="5"/>
      <c r="J33" s="9">
        <f>+J32+J20+J14</f>
        <v>202804.78</v>
      </c>
      <c r="K33" s="5"/>
      <c r="L33" s="9">
        <f t="shared" si="2"/>
        <v>360167.87</v>
      </c>
    </row>
    <row r="34" spans="1:12" ht="30" customHeight="1" x14ac:dyDescent="0.25">
      <c r="A34" s="2"/>
      <c r="B34" s="2"/>
      <c r="C34" s="2" t="s">
        <v>31</v>
      </c>
      <c r="D34" s="2"/>
      <c r="E34" s="2"/>
      <c r="F34" s="2"/>
      <c r="G34" s="2"/>
      <c r="H34" s="4">
        <f>H33</f>
        <v>157363.09</v>
      </c>
      <c r="I34" s="5"/>
      <c r="J34" s="4">
        <f>J33</f>
        <v>202804.78</v>
      </c>
      <c r="K34" s="5"/>
      <c r="L34" s="4">
        <f t="shared" si="2"/>
        <v>360167.87</v>
      </c>
    </row>
    <row r="35" spans="1:12" ht="30" customHeight="1" x14ac:dyDescent="0.25">
      <c r="A35" s="2"/>
      <c r="B35" s="2"/>
      <c r="C35" s="2"/>
      <c r="D35" s="2" t="s">
        <v>32</v>
      </c>
      <c r="E35" s="2"/>
      <c r="F35" s="2"/>
      <c r="G35" s="2"/>
      <c r="H35" s="4"/>
      <c r="I35" s="5"/>
      <c r="J35" s="4"/>
      <c r="K35" s="5"/>
      <c r="L35" s="4"/>
    </row>
    <row r="36" spans="1:12" x14ac:dyDescent="0.25">
      <c r="A36" s="2"/>
      <c r="B36" s="2"/>
      <c r="C36" s="2"/>
      <c r="D36" s="2"/>
      <c r="E36" s="2" t="s">
        <v>33</v>
      </c>
      <c r="F36" s="2"/>
      <c r="G36" s="2"/>
      <c r="H36" s="4"/>
      <c r="I36" s="5"/>
      <c r="J36" s="4"/>
      <c r="K36" s="5"/>
      <c r="L36" s="4"/>
    </row>
    <row r="37" spans="1:12" x14ac:dyDescent="0.25">
      <c r="A37" s="2"/>
      <c r="B37" s="2"/>
      <c r="C37" s="2"/>
      <c r="D37" s="2"/>
      <c r="E37" s="2"/>
      <c r="F37" s="2" t="s">
        <v>34</v>
      </c>
      <c r="G37" s="2"/>
      <c r="H37" s="4">
        <v>125.35</v>
      </c>
      <c r="I37" s="5"/>
      <c r="J37" s="4">
        <v>128.1</v>
      </c>
      <c r="K37" s="5"/>
      <c r="L37" s="4">
        <f t="shared" ref="L37:L42" si="3">ROUND(SUM(H37:J37),5)</f>
        <v>253.45</v>
      </c>
    </row>
    <row r="38" spans="1:12" x14ac:dyDescent="0.25">
      <c r="A38" s="2"/>
      <c r="B38" s="2"/>
      <c r="C38" s="2"/>
      <c r="D38" s="2"/>
      <c r="E38" s="2"/>
      <c r="F38" s="2" t="s">
        <v>35</v>
      </c>
      <c r="G38" s="2"/>
      <c r="H38" s="4"/>
      <c r="I38" s="5"/>
      <c r="J38" s="4">
        <v>180</v>
      </c>
      <c r="K38" s="5"/>
      <c r="L38" s="4">
        <f t="shared" si="3"/>
        <v>180</v>
      </c>
    </row>
    <row r="39" spans="1:12" x14ac:dyDescent="0.25">
      <c r="A39" s="2"/>
      <c r="B39" s="2"/>
      <c r="C39" s="2"/>
      <c r="D39" s="2"/>
      <c r="E39" s="2"/>
      <c r="F39" s="2" t="s">
        <v>36</v>
      </c>
      <c r="G39" s="2"/>
      <c r="H39" s="4">
        <v>0</v>
      </c>
      <c r="I39" s="5"/>
      <c r="J39" s="4">
        <v>0</v>
      </c>
      <c r="K39" s="5"/>
      <c r="L39" s="4">
        <f t="shared" si="3"/>
        <v>0</v>
      </c>
    </row>
    <row r="40" spans="1:12" x14ac:dyDescent="0.25">
      <c r="A40" s="2"/>
      <c r="B40" s="2"/>
      <c r="C40" s="2"/>
      <c r="D40" s="2"/>
      <c r="E40" s="2"/>
      <c r="F40" s="2" t="s">
        <v>37</v>
      </c>
      <c r="G40" s="2"/>
      <c r="H40" s="4">
        <v>8.1199999999999992</v>
      </c>
      <c r="I40" s="5"/>
      <c r="J40" s="4">
        <v>18.12</v>
      </c>
      <c r="K40" s="5"/>
      <c r="L40" s="4">
        <f t="shared" si="3"/>
        <v>26.24</v>
      </c>
    </row>
    <row r="41" spans="1:12" ht="15.75" thickBot="1" x14ac:dyDescent="0.3">
      <c r="A41" s="2"/>
      <c r="B41" s="2"/>
      <c r="C41" s="2"/>
      <c r="D41" s="2"/>
      <c r="E41" s="2"/>
      <c r="F41" s="2" t="s">
        <v>38</v>
      </c>
      <c r="G41" s="2"/>
      <c r="H41" s="6">
        <v>2.75</v>
      </c>
      <c r="I41" s="5"/>
      <c r="J41" s="6"/>
      <c r="K41" s="5"/>
      <c r="L41" s="6">
        <f t="shared" si="3"/>
        <v>2.75</v>
      </c>
    </row>
    <row r="42" spans="1:12" x14ac:dyDescent="0.25">
      <c r="A42" s="2"/>
      <c r="B42" s="2"/>
      <c r="C42" s="2"/>
      <c r="D42" s="2"/>
      <c r="E42" s="2" t="s">
        <v>39</v>
      </c>
      <c r="F42" s="2"/>
      <c r="G42" s="2"/>
      <c r="H42" s="4">
        <f>ROUND(SUM(H36:H41),5)</f>
        <v>136.22</v>
      </c>
      <c r="I42" s="5"/>
      <c r="J42" s="4">
        <f>ROUND(SUM(J36:J41),5)</f>
        <v>326.22000000000003</v>
      </c>
      <c r="K42" s="5"/>
      <c r="L42" s="4">
        <f t="shared" si="3"/>
        <v>462.44</v>
      </c>
    </row>
    <row r="43" spans="1:12" ht="30" customHeight="1" x14ac:dyDescent="0.25">
      <c r="A43" s="2"/>
      <c r="B43" s="2"/>
      <c r="C43" s="2"/>
      <c r="D43" s="2"/>
      <c r="E43" s="2" t="s">
        <v>40</v>
      </c>
      <c r="F43" s="2"/>
      <c r="G43" s="2"/>
      <c r="H43" s="4"/>
      <c r="I43" s="5"/>
      <c r="J43" s="4"/>
      <c r="K43" s="5"/>
      <c r="L43" s="4"/>
    </row>
    <row r="44" spans="1:12" ht="15.75" thickBot="1" x14ac:dyDescent="0.3">
      <c r="A44" s="2"/>
      <c r="B44" s="2"/>
      <c r="C44" s="2"/>
      <c r="D44" s="2"/>
      <c r="E44" s="2"/>
      <c r="F44" s="2" t="s">
        <v>41</v>
      </c>
      <c r="G44" s="2"/>
      <c r="H44" s="6">
        <v>2250</v>
      </c>
      <c r="I44" s="5"/>
      <c r="J44" s="6">
        <v>2250</v>
      </c>
      <c r="K44" s="5"/>
      <c r="L44" s="6">
        <f>ROUND(SUM(H44:J44),5)</f>
        <v>4500</v>
      </c>
    </row>
    <row r="45" spans="1:12" x14ac:dyDescent="0.25">
      <c r="A45" s="2"/>
      <c r="B45" s="2"/>
      <c r="C45" s="2"/>
      <c r="D45" s="2"/>
      <c r="E45" s="2" t="s">
        <v>42</v>
      </c>
      <c r="F45" s="2"/>
      <c r="G45" s="2"/>
      <c r="H45" s="4">
        <f>ROUND(SUM(H43:H44),5)</f>
        <v>2250</v>
      </c>
      <c r="I45" s="5"/>
      <c r="J45" s="4">
        <f>ROUND(SUM(J43:J44),5)</f>
        <v>2250</v>
      </c>
      <c r="K45" s="5"/>
      <c r="L45" s="4">
        <f>ROUND(SUM(H45:J45),5)</f>
        <v>4500</v>
      </c>
    </row>
    <row r="46" spans="1:12" ht="30" customHeight="1" x14ac:dyDescent="0.25">
      <c r="A46" s="2"/>
      <c r="B46" s="2"/>
      <c r="C46" s="2"/>
      <c r="D46" s="2"/>
      <c r="E46" s="2" t="s">
        <v>43</v>
      </c>
      <c r="F46" s="2"/>
      <c r="G46" s="2"/>
      <c r="H46" s="4"/>
      <c r="I46" s="5"/>
      <c r="J46" s="4"/>
      <c r="K46" s="5"/>
      <c r="L46" s="4"/>
    </row>
    <row r="47" spans="1:12" x14ac:dyDescent="0.25">
      <c r="A47" s="2"/>
      <c r="B47" s="2"/>
      <c r="C47" s="2"/>
      <c r="D47" s="2"/>
      <c r="E47" s="2"/>
      <c r="F47" s="2" t="s">
        <v>44</v>
      </c>
      <c r="G47" s="2"/>
      <c r="H47" s="4">
        <v>241.5</v>
      </c>
      <c r="I47" s="5"/>
      <c r="J47" s="4">
        <v>241.5</v>
      </c>
      <c r="K47" s="5"/>
      <c r="L47" s="4">
        <f>ROUND(SUM(H47:J47),5)</f>
        <v>483</v>
      </c>
    </row>
    <row r="48" spans="1:12" x14ac:dyDescent="0.25">
      <c r="A48" s="2"/>
      <c r="B48" s="2"/>
      <c r="C48" s="2"/>
      <c r="D48" s="2"/>
      <c r="E48" s="2"/>
      <c r="F48" s="2" t="s">
        <v>45</v>
      </c>
      <c r="G48" s="2"/>
      <c r="H48" s="4">
        <v>1200</v>
      </c>
      <c r="I48" s="5"/>
      <c r="J48" s="4">
        <v>1200</v>
      </c>
      <c r="K48" s="5"/>
      <c r="L48" s="4">
        <f>ROUND(SUM(H48:J48),5)</f>
        <v>2400</v>
      </c>
    </row>
    <row r="49" spans="1:12" x14ac:dyDescent="0.25">
      <c r="A49" s="2"/>
      <c r="B49" s="2"/>
      <c r="C49" s="2"/>
      <c r="D49" s="2"/>
      <c r="E49" s="2"/>
      <c r="F49" s="2" t="s">
        <v>46</v>
      </c>
      <c r="G49" s="2"/>
      <c r="H49" s="4">
        <v>24999.96</v>
      </c>
      <c r="I49" s="5"/>
      <c r="J49" s="4">
        <v>24999.96</v>
      </c>
      <c r="K49" s="5"/>
      <c r="L49" s="4">
        <f>ROUND(SUM(H49:J49),5)</f>
        <v>49999.92</v>
      </c>
    </row>
    <row r="50" spans="1:12" ht="15.75" thickBot="1" x14ac:dyDescent="0.3">
      <c r="A50" s="2"/>
      <c r="B50" s="2"/>
      <c r="C50" s="2"/>
      <c r="D50" s="2"/>
      <c r="E50" s="2"/>
      <c r="F50" s="2" t="s">
        <v>47</v>
      </c>
      <c r="G50" s="2"/>
      <c r="H50" s="6">
        <v>0</v>
      </c>
      <c r="I50" s="5"/>
      <c r="J50" s="6">
        <v>0</v>
      </c>
      <c r="K50" s="5"/>
      <c r="L50" s="6">
        <f>ROUND(SUM(H50:J50),5)</f>
        <v>0</v>
      </c>
    </row>
    <row r="51" spans="1:12" x14ac:dyDescent="0.25">
      <c r="A51" s="2"/>
      <c r="B51" s="2"/>
      <c r="C51" s="2"/>
      <c r="D51" s="2"/>
      <c r="E51" s="2" t="s">
        <v>48</v>
      </c>
      <c r="F51" s="2"/>
      <c r="G51" s="2"/>
      <c r="H51" s="4">
        <f>ROUND(SUM(H46:H50),5)</f>
        <v>26441.46</v>
      </c>
      <c r="I51" s="5"/>
      <c r="J51" s="4">
        <f>ROUND(SUM(J46:J50),5)</f>
        <v>26441.46</v>
      </c>
      <c r="K51" s="5"/>
      <c r="L51" s="4">
        <f>ROUND(SUM(H51:J51),5)</f>
        <v>52882.92</v>
      </c>
    </row>
    <row r="52" spans="1:12" ht="30" customHeight="1" x14ac:dyDescent="0.25">
      <c r="A52" s="2"/>
      <c r="B52" s="2"/>
      <c r="C52" s="2"/>
      <c r="D52" s="2"/>
      <c r="E52" s="2" t="s">
        <v>49</v>
      </c>
      <c r="F52" s="2"/>
      <c r="G52" s="2"/>
      <c r="H52" s="4"/>
      <c r="I52" s="5"/>
      <c r="J52" s="4"/>
      <c r="K52" s="5"/>
      <c r="L52" s="4"/>
    </row>
    <row r="53" spans="1:12" x14ac:dyDescent="0.25">
      <c r="A53" s="2"/>
      <c r="B53" s="2"/>
      <c r="C53" s="2"/>
      <c r="D53" s="2"/>
      <c r="E53" s="2"/>
      <c r="F53" s="2" t="s">
        <v>0</v>
      </c>
      <c r="G53" s="2"/>
      <c r="H53" s="4">
        <v>0</v>
      </c>
      <c r="I53" s="5"/>
      <c r="J53" s="4"/>
      <c r="K53" s="5"/>
      <c r="L53" s="4">
        <f>ROUND(SUM(H53:J53),5)</f>
        <v>0</v>
      </c>
    </row>
    <row r="54" spans="1:12" ht="15.75" thickBot="1" x14ac:dyDescent="0.3">
      <c r="A54" s="2"/>
      <c r="B54" s="2"/>
      <c r="C54" s="2"/>
      <c r="D54" s="2"/>
      <c r="E54" s="2"/>
      <c r="F54" s="2" t="s">
        <v>1</v>
      </c>
      <c r="G54" s="2"/>
      <c r="H54" s="6"/>
      <c r="I54" s="5"/>
      <c r="J54" s="6">
        <v>0</v>
      </c>
      <c r="K54" s="5"/>
      <c r="L54" s="6">
        <f>ROUND(SUM(H54:J54),5)</f>
        <v>0</v>
      </c>
    </row>
    <row r="55" spans="1:12" x14ac:dyDescent="0.25">
      <c r="A55" s="2"/>
      <c r="B55" s="2"/>
      <c r="C55" s="2"/>
      <c r="D55" s="2"/>
      <c r="E55" s="2" t="s">
        <v>50</v>
      </c>
      <c r="F55" s="2"/>
      <c r="G55" s="2"/>
      <c r="H55" s="4">
        <f>ROUND(SUM(H52:H54),5)</f>
        <v>0</v>
      </c>
      <c r="I55" s="5"/>
      <c r="J55" s="4">
        <f>ROUND(SUM(J52:J54),5)</f>
        <v>0</v>
      </c>
      <c r="K55" s="5"/>
      <c r="L55" s="4">
        <f>ROUND(SUM(H55:J55),5)</f>
        <v>0</v>
      </c>
    </row>
    <row r="56" spans="1:12" ht="30" customHeight="1" x14ac:dyDescent="0.25">
      <c r="A56" s="2"/>
      <c r="B56" s="2"/>
      <c r="C56" s="2"/>
      <c r="D56" s="2"/>
      <c r="E56" s="2" t="s">
        <v>51</v>
      </c>
      <c r="F56" s="2"/>
      <c r="G56" s="2"/>
      <c r="H56" s="4"/>
      <c r="I56" s="5"/>
      <c r="J56" s="4"/>
      <c r="K56" s="5"/>
      <c r="L56" s="4"/>
    </row>
    <row r="57" spans="1:12" ht="15.75" thickBot="1" x14ac:dyDescent="0.3">
      <c r="A57" s="2"/>
      <c r="B57" s="2"/>
      <c r="C57" s="2"/>
      <c r="D57" s="2"/>
      <c r="E57" s="2"/>
      <c r="F57" s="2" t="s">
        <v>52</v>
      </c>
      <c r="G57" s="2"/>
      <c r="H57" s="4"/>
      <c r="I57" s="5"/>
      <c r="J57" s="6">
        <v>0</v>
      </c>
      <c r="K57" s="5"/>
      <c r="L57" s="6">
        <f>ROUND(SUM(H57:J57),5)</f>
        <v>0</v>
      </c>
    </row>
    <row r="58" spans="1:12" x14ac:dyDescent="0.25">
      <c r="A58" s="2"/>
      <c r="B58" s="2"/>
      <c r="C58" s="2"/>
      <c r="D58" s="2"/>
      <c r="E58" s="2" t="s">
        <v>53</v>
      </c>
      <c r="F58" s="2"/>
      <c r="G58" s="2"/>
      <c r="H58" s="4"/>
      <c r="I58" s="5"/>
      <c r="J58" s="4">
        <f>ROUND(SUM(J56:J57),5)</f>
        <v>0</v>
      </c>
      <c r="K58" s="5"/>
      <c r="L58" s="4">
        <f>ROUND(SUM(H58:J58),5)</f>
        <v>0</v>
      </c>
    </row>
    <row r="59" spans="1:12" ht="30" customHeight="1" x14ac:dyDescent="0.25">
      <c r="A59" s="2"/>
      <c r="B59" s="2"/>
      <c r="C59" s="2"/>
      <c r="D59" s="2"/>
      <c r="E59" s="2" t="s">
        <v>54</v>
      </c>
      <c r="F59" s="2"/>
      <c r="G59" s="2"/>
      <c r="H59" s="4"/>
      <c r="I59" s="5"/>
      <c r="J59" s="4"/>
      <c r="K59" s="5"/>
      <c r="L59" s="4"/>
    </row>
    <row r="60" spans="1:12" x14ac:dyDescent="0.25">
      <c r="A60" s="2"/>
      <c r="B60" s="2"/>
      <c r="C60" s="2"/>
      <c r="D60" s="2"/>
      <c r="E60" s="2"/>
      <c r="F60" s="2" t="s">
        <v>55</v>
      </c>
      <c r="G60" s="2"/>
      <c r="H60" s="4">
        <v>2574</v>
      </c>
      <c r="I60" s="5"/>
      <c r="J60" s="4">
        <v>2574</v>
      </c>
      <c r="K60" s="5"/>
      <c r="L60" s="4">
        <f>ROUND(SUM(H60:J60),5)</f>
        <v>5148</v>
      </c>
    </row>
    <row r="61" spans="1:12" x14ac:dyDescent="0.25">
      <c r="A61" s="2"/>
      <c r="B61" s="2"/>
      <c r="C61" s="2"/>
      <c r="D61" s="2"/>
      <c r="E61" s="2"/>
      <c r="F61" s="2" t="s">
        <v>56</v>
      </c>
      <c r="G61" s="2"/>
      <c r="H61" s="4"/>
      <c r="I61" s="5"/>
      <c r="J61" s="4"/>
      <c r="K61" s="5"/>
      <c r="L61" s="4"/>
    </row>
    <row r="62" spans="1:12" ht="15.75" thickBot="1" x14ac:dyDescent="0.3">
      <c r="A62" s="2"/>
      <c r="B62" s="2"/>
      <c r="C62" s="2"/>
      <c r="D62" s="2"/>
      <c r="E62" s="2"/>
      <c r="F62" s="2"/>
      <c r="G62" s="2" t="s">
        <v>57</v>
      </c>
      <c r="H62" s="6">
        <v>6340.68</v>
      </c>
      <c r="I62" s="5"/>
      <c r="J62" s="6">
        <v>6340.68</v>
      </c>
      <c r="K62" s="5"/>
      <c r="L62" s="6">
        <f>ROUND(SUM(H62:J62),5)</f>
        <v>12681.36</v>
      </c>
    </row>
    <row r="63" spans="1:12" x14ac:dyDescent="0.25">
      <c r="A63" s="2"/>
      <c r="B63" s="2"/>
      <c r="C63" s="2"/>
      <c r="D63" s="2"/>
      <c r="E63" s="2"/>
      <c r="F63" s="2" t="s">
        <v>58</v>
      </c>
      <c r="G63" s="2"/>
      <c r="H63" s="4">
        <f>ROUND(SUM(H61:H62),5)</f>
        <v>6340.68</v>
      </c>
      <c r="I63" s="5"/>
      <c r="J63" s="4">
        <f>ROUND(SUM(J61:J62),5)</f>
        <v>6340.68</v>
      </c>
      <c r="K63" s="5"/>
      <c r="L63" s="4">
        <f>ROUND(SUM(H63:J63),5)</f>
        <v>12681.36</v>
      </c>
    </row>
    <row r="64" spans="1:12" ht="30" customHeight="1" x14ac:dyDescent="0.25">
      <c r="A64" s="2"/>
      <c r="B64" s="2"/>
      <c r="C64" s="2"/>
      <c r="D64" s="2"/>
      <c r="E64" s="2"/>
      <c r="F64" s="2" t="s">
        <v>59</v>
      </c>
      <c r="G64" s="2"/>
      <c r="H64" s="4"/>
      <c r="I64" s="5"/>
      <c r="J64" s="4"/>
      <c r="K64" s="5"/>
      <c r="L64" s="4"/>
    </row>
    <row r="65" spans="1:12" x14ac:dyDescent="0.25">
      <c r="A65" s="2"/>
      <c r="B65" s="2"/>
      <c r="C65" s="2"/>
      <c r="D65" s="2"/>
      <c r="E65" s="2"/>
      <c r="F65" s="2"/>
      <c r="G65" s="2" t="s">
        <v>60</v>
      </c>
      <c r="H65" s="4">
        <v>36542.58</v>
      </c>
      <c r="I65" s="5"/>
      <c r="J65" s="4">
        <v>36580.629999999997</v>
      </c>
      <c r="K65" s="5"/>
      <c r="L65" s="4">
        <f>ROUND(SUM(H65:J65),5)</f>
        <v>73123.210000000006</v>
      </c>
    </row>
    <row r="66" spans="1:12" ht="15.75" thickBot="1" x14ac:dyDescent="0.3">
      <c r="A66" s="2"/>
      <c r="B66" s="2"/>
      <c r="C66" s="2"/>
      <c r="D66" s="2"/>
      <c r="E66" s="2"/>
      <c r="F66" s="2"/>
      <c r="G66" s="2" t="s">
        <v>61</v>
      </c>
      <c r="H66" s="6">
        <v>2841.09</v>
      </c>
      <c r="I66" s="5"/>
      <c r="J66" s="6">
        <v>2888.4</v>
      </c>
      <c r="K66" s="5"/>
      <c r="L66" s="6">
        <f>ROUND(SUM(H66:J66),5)</f>
        <v>5729.49</v>
      </c>
    </row>
    <row r="67" spans="1:12" x14ac:dyDescent="0.25">
      <c r="A67" s="2"/>
      <c r="B67" s="2"/>
      <c r="C67" s="2"/>
      <c r="D67" s="2"/>
      <c r="E67" s="2"/>
      <c r="F67" s="2" t="s">
        <v>62</v>
      </c>
      <c r="G67" s="2"/>
      <c r="H67" s="4">
        <f>ROUND(SUM(H64:H66),5)</f>
        <v>39383.67</v>
      </c>
      <c r="I67" s="5"/>
      <c r="J67" s="4">
        <f>ROUND(SUM(J64:J66),5)</f>
        <v>39469.03</v>
      </c>
      <c r="K67" s="5"/>
      <c r="L67" s="4">
        <f>ROUND(SUM(H67:J67),5)</f>
        <v>78852.7</v>
      </c>
    </row>
    <row r="68" spans="1:12" ht="30" customHeight="1" x14ac:dyDescent="0.25">
      <c r="A68" s="2"/>
      <c r="B68" s="2"/>
      <c r="C68" s="2"/>
      <c r="D68" s="2"/>
      <c r="E68" s="2"/>
      <c r="F68" s="2" t="s">
        <v>63</v>
      </c>
      <c r="G68" s="2"/>
      <c r="H68" s="4"/>
      <c r="I68" s="5"/>
      <c r="J68" s="4"/>
      <c r="K68" s="5"/>
      <c r="L68" s="4"/>
    </row>
    <row r="69" spans="1:12" x14ac:dyDescent="0.25">
      <c r="A69" s="2"/>
      <c r="B69" s="2"/>
      <c r="C69" s="2"/>
      <c r="D69" s="2"/>
      <c r="E69" s="2"/>
      <c r="F69" s="2"/>
      <c r="G69" s="2" t="s">
        <v>64</v>
      </c>
      <c r="H69" s="4">
        <v>0</v>
      </c>
      <c r="I69" s="5"/>
      <c r="J69" s="4">
        <v>0</v>
      </c>
      <c r="K69" s="5"/>
      <c r="L69" s="4">
        <f t="shared" ref="L69:L77" si="4">ROUND(SUM(H69:J69),5)</f>
        <v>0</v>
      </c>
    </row>
    <row r="70" spans="1:12" ht="15.75" thickBot="1" x14ac:dyDescent="0.3">
      <c r="A70" s="2"/>
      <c r="B70" s="2"/>
      <c r="C70" s="2"/>
      <c r="D70" s="2"/>
      <c r="E70" s="2"/>
      <c r="F70" s="2"/>
      <c r="G70" s="2" t="s">
        <v>65</v>
      </c>
      <c r="H70" s="6">
        <v>600</v>
      </c>
      <c r="I70" s="5"/>
      <c r="J70" s="6">
        <v>600</v>
      </c>
      <c r="K70" s="5"/>
      <c r="L70" s="6">
        <f t="shared" si="4"/>
        <v>1200</v>
      </c>
    </row>
    <row r="71" spans="1:12" x14ac:dyDescent="0.25">
      <c r="A71" s="2"/>
      <c r="B71" s="2"/>
      <c r="C71" s="2"/>
      <c r="D71" s="2"/>
      <c r="E71" s="2"/>
      <c r="F71" s="2" t="s">
        <v>66</v>
      </c>
      <c r="G71" s="2"/>
      <c r="H71" s="4">
        <f>ROUND(SUM(H68:H70),5)</f>
        <v>600</v>
      </c>
      <c r="I71" s="5"/>
      <c r="J71" s="4">
        <f>ROUND(SUM(J68:J70),5)</f>
        <v>600</v>
      </c>
      <c r="K71" s="5"/>
      <c r="L71" s="4">
        <f t="shared" si="4"/>
        <v>1200</v>
      </c>
    </row>
    <row r="72" spans="1:12" ht="30" customHeight="1" x14ac:dyDescent="0.25">
      <c r="A72" s="2"/>
      <c r="B72" s="2"/>
      <c r="C72" s="2"/>
      <c r="D72" s="2"/>
      <c r="E72" s="2"/>
      <c r="F72" s="2" t="s">
        <v>67</v>
      </c>
      <c r="G72" s="2"/>
      <c r="H72" s="4">
        <v>880.2</v>
      </c>
      <c r="I72" s="5"/>
      <c r="J72" s="4">
        <v>880.2</v>
      </c>
      <c r="K72" s="5"/>
      <c r="L72" s="4">
        <f t="shared" si="4"/>
        <v>1760.4</v>
      </c>
    </row>
    <row r="73" spans="1:12" x14ac:dyDescent="0.25">
      <c r="A73" s="2"/>
      <c r="B73" s="2"/>
      <c r="C73" s="2"/>
      <c r="D73" s="2"/>
      <c r="E73" s="2"/>
      <c r="F73" s="2" t="s">
        <v>68</v>
      </c>
      <c r="G73" s="2"/>
      <c r="H73" s="4">
        <v>0</v>
      </c>
      <c r="I73" s="5"/>
      <c r="J73" s="4">
        <v>0</v>
      </c>
      <c r="K73" s="5"/>
      <c r="L73" s="4">
        <f t="shared" si="4"/>
        <v>0</v>
      </c>
    </row>
    <row r="74" spans="1:12" ht="15.75" thickBot="1" x14ac:dyDescent="0.3">
      <c r="A74" s="2"/>
      <c r="B74" s="2"/>
      <c r="C74" s="2"/>
      <c r="D74" s="2"/>
      <c r="E74" s="2"/>
      <c r="F74" s="2" t="s">
        <v>69</v>
      </c>
      <c r="G74" s="2"/>
      <c r="H74" s="6">
        <v>150</v>
      </c>
      <c r="I74" s="5"/>
      <c r="J74" s="6">
        <v>150</v>
      </c>
      <c r="K74" s="5"/>
      <c r="L74" s="6">
        <f t="shared" si="4"/>
        <v>300</v>
      </c>
    </row>
    <row r="75" spans="1:12" x14ac:dyDescent="0.25">
      <c r="A75" s="2"/>
      <c r="B75" s="2"/>
      <c r="C75" s="2"/>
      <c r="D75" s="2"/>
      <c r="E75" s="2" t="s">
        <v>70</v>
      </c>
      <c r="F75" s="2"/>
      <c r="G75" s="2"/>
      <c r="H75" s="4">
        <f>ROUND(SUM(H59:H60)+H63+H67+SUM(H71:H74),5)</f>
        <v>49928.55</v>
      </c>
      <c r="I75" s="5"/>
      <c r="J75" s="4">
        <f>ROUND(SUM(J59:J60)+J63+J67+SUM(J71:J74),5)</f>
        <v>50013.91</v>
      </c>
      <c r="K75" s="5"/>
      <c r="L75" s="4">
        <f t="shared" si="4"/>
        <v>99942.46</v>
      </c>
    </row>
    <row r="76" spans="1:12" ht="30" customHeight="1" x14ac:dyDescent="0.25">
      <c r="A76" s="2"/>
      <c r="B76" s="2"/>
      <c r="C76" s="2"/>
      <c r="D76" s="2"/>
      <c r="E76" s="2" t="s">
        <v>71</v>
      </c>
      <c r="F76" s="2"/>
      <c r="G76" s="2"/>
      <c r="H76" s="4"/>
      <c r="I76" s="5"/>
      <c r="J76" s="4">
        <v>0</v>
      </c>
      <c r="K76" s="5"/>
      <c r="L76" s="4">
        <f t="shared" si="4"/>
        <v>0</v>
      </c>
    </row>
    <row r="77" spans="1:12" x14ac:dyDescent="0.25">
      <c r="A77" s="2"/>
      <c r="B77" s="2"/>
      <c r="C77" s="2"/>
      <c r="D77" s="2"/>
      <c r="E77" s="2" t="s">
        <v>36</v>
      </c>
      <c r="F77" s="2"/>
      <c r="G77" s="2"/>
      <c r="H77" s="4">
        <v>0</v>
      </c>
      <c r="I77" s="5"/>
      <c r="J77" s="4">
        <v>0</v>
      </c>
      <c r="K77" s="5"/>
      <c r="L77" s="4">
        <f t="shared" si="4"/>
        <v>0</v>
      </c>
    </row>
    <row r="78" spans="1:12" x14ac:dyDescent="0.25">
      <c r="A78" s="2"/>
      <c r="B78" s="2"/>
      <c r="C78" s="2"/>
      <c r="D78" s="2"/>
      <c r="E78" s="2" t="s">
        <v>72</v>
      </c>
      <c r="F78" s="2"/>
      <c r="G78" s="2"/>
      <c r="H78" s="4"/>
      <c r="I78" s="5"/>
      <c r="J78" s="4"/>
      <c r="K78" s="5"/>
      <c r="L78" s="4"/>
    </row>
    <row r="79" spans="1:12" x14ac:dyDescent="0.25">
      <c r="A79" s="2"/>
      <c r="B79" s="2"/>
      <c r="C79" s="2"/>
      <c r="D79" s="2"/>
      <c r="E79" s="2"/>
      <c r="F79" s="2" t="s">
        <v>73</v>
      </c>
      <c r="G79" s="2"/>
      <c r="H79" s="4">
        <v>4726</v>
      </c>
      <c r="I79" s="5"/>
      <c r="J79" s="4"/>
      <c r="K79" s="5"/>
      <c r="L79" s="4">
        <f t="shared" ref="L79:L90" si="5">ROUND(SUM(H79:J79),5)</f>
        <v>4726</v>
      </c>
    </row>
    <row r="80" spans="1:12" x14ac:dyDescent="0.25">
      <c r="A80" s="2"/>
      <c r="B80" s="2"/>
      <c r="C80" s="2"/>
      <c r="D80" s="2"/>
      <c r="E80" s="2"/>
      <c r="F80" s="2" t="s">
        <v>44</v>
      </c>
      <c r="G80" s="2"/>
      <c r="H80" s="4">
        <v>3592.36</v>
      </c>
      <c r="I80" s="5"/>
      <c r="J80" s="4"/>
      <c r="K80" s="5"/>
      <c r="L80" s="4">
        <f t="shared" si="5"/>
        <v>3592.36</v>
      </c>
    </row>
    <row r="81" spans="1:12" x14ac:dyDescent="0.25">
      <c r="A81" s="2"/>
      <c r="B81" s="2"/>
      <c r="C81" s="2"/>
      <c r="D81" s="2"/>
      <c r="E81" s="2"/>
      <c r="F81" s="2" t="s">
        <v>74</v>
      </c>
      <c r="G81" s="2"/>
      <c r="H81" s="4">
        <v>197.5</v>
      </c>
      <c r="I81" s="5"/>
      <c r="J81" s="4"/>
      <c r="K81" s="5"/>
      <c r="L81" s="4">
        <f t="shared" si="5"/>
        <v>197.5</v>
      </c>
    </row>
    <row r="82" spans="1:12" x14ac:dyDescent="0.25">
      <c r="A82" s="2"/>
      <c r="B82" s="2"/>
      <c r="C82" s="2"/>
      <c r="D82" s="2"/>
      <c r="E82" s="2"/>
      <c r="F82" s="2" t="s">
        <v>75</v>
      </c>
      <c r="G82" s="2"/>
      <c r="H82" s="4">
        <v>443.88</v>
      </c>
      <c r="I82" s="5"/>
      <c r="J82" s="4"/>
      <c r="K82" s="5"/>
      <c r="L82" s="4">
        <f t="shared" si="5"/>
        <v>443.88</v>
      </c>
    </row>
    <row r="83" spans="1:12" x14ac:dyDescent="0.25">
      <c r="A83" s="2"/>
      <c r="B83" s="2"/>
      <c r="C83" s="2"/>
      <c r="D83" s="2"/>
      <c r="E83" s="2"/>
      <c r="F83" s="2" t="s">
        <v>76</v>
      </c>
      <c r="G83" s="2"/>
      <c r="H83" s="4">
        <v>14922.46</v>
      </c>
      <c r="I83" s="5"/>
      <c r="J83" s="4"/>
      <c r="K83" s="5"/>
      <c r="L83" s="4">
        <f t="shared" si="5"/>
        <v>14922.46</v>
      </c>
    </row>
    <row r="84" spans="1:12" x14ac:dyDescent="0.25">
      <c r="A84" s="2"/>
      <c r="B84" s="2"/>
      <c r="C84" s="2"/>
      <c r="D84" s="2"/>
      <c r="E84" s="2"/>
      <c r="F84" s="2" t="s">
        <v>77</v>
      </c>
      <c r="G84" s="2"/>
      <c r="H84" s="4">
        <v>2016.47</v>
      </c>
      <c r="I84" s="5"/>
      <c r="J84" s="4"/>
      <c r="K84" s="5"/>
      <c r="L84" s="4">
        <f t="shared" si="5"/>
        <v>2016.47</v>
      </c>
    </row>
    <row r="85" spans="1:12" x14ac:dyDescent="0.25">
      <c r="A85" s="2"/>
      <c r="B85" s="2"/>
      <c r="C85" s="2"/>
      <c r="D85" s="2"/>
      <c r="E85" s="2"/>
      <c r="F85" s="2" t="s">
        <v>78</v>
      </c>
      <c r="G85" s="2"/>
      <c r="H85" s="4">
        <v>1800</v>
      </c>
      <c r="I85" s="5"/>
      <c r="J85" s="4"/>
      <c r="K85" s="5"/>
      <c r="L85" s="4">
        <f t="shared" si="5"/>
        <v>1800</v>
      </c>
    </row>
    <row r="86" spans="1:12" x14ac:dyDescent="0.25">
      <c r="A86" s="2"/>
      <c r="B86" s="2"/>
      <c r="C86" s="2"/>
      <c r="D86" s="2"/>
      <c r="E86" s="2"/>
      <c r="F86" s="2" t="s">
        <v>79</v>
      </c>
      <c r="G86" s="2"/>
      <c r="H86" s="4">
        <v>880</v>
      </c>
      <c r="I86" s="5"/>
      <c r="J86" s="4"/>
      <c r="K86" s="5"/>
      <c r="L86" s="4">
        <f t="shared" si="5"/>
        <v>880</v>
      </c>
    </row>
    <row r="87" spans="1:12" x14ac:dyDescent="0.25">
      <c r="A87" s="2"/>
      <c r="B87" s="2"/>
      <c r="C87" s="2"/>
      <c r="D87" s="2"/>
      <c r="E87" s="2"/>
      <c r="F87" s="2" t="s">
        <v>80</v>
      </c>
      <c r="G87" s="2"/>
      <c r="H87" s="4">
        <v>801.6</v>
      </c>
      <c r="I87" s="5"/>
      <c r="J87" s="4"/>
      <c r="K87" s="5"/>
      <c r="L87" s="4">
        <f t="shared" si="5"/>
        <v>801.6</v>
      </c>
    </row>
    <row r="88" spans="1:12" x14ac:dyDescent="0.25">
      <c r="A88" s="2"/>
      <c r="B88" s="2"/>
      <c r="C88" s="2"/>
      <c r="D88" s="2"/>
      <c r="E88" s="2"/>
      <c r="F88" s="2" t="s">
        <v>81</v>
      </c>
      <c r="G88" s="2"/>
      <c r="H88" s="4">
        <v>448.88</v>
      </c>
      <c r="I88" s="5"/>
      <c r="J88" s="4"/>
      <c r="K88" s="5"/>
      <c r="L88" s="4">
        <f t="shared" si="5"/>
        <v>448.88</v>
      </c>
    </row>
    <row r="89" spans="1:12" ht="15.75" thickBot="1" x14ac:dyDescent="0.3">
      <c r="A89" s="2"/>
      <c r="B89" s="2"/>
      <c r="C89" s="2"/>
      <c r="D89" s="2"/>
      <c r="E89" s="2"/>
      <c r="F89" s="2" t="s">
        <v>82</v>
      </c>
      <c r="G89" s="2"/>
      <c r="H89" s="6">
        <v>309</v>
      </c>
      <c r="I89" s="5"/>
      <c r="J89" s="4"/>
      <c r="K89" s="5"/>
      <c r="L89" s="6">
        <f t="shared" si="5"/>
        <v>309</v>
      </c>
    </row>
    <row r="90" spans="1:12" x14ac:dyDescent="0.25">
      <c r="A90" s="2"/>
      <c r="B90" s="2"/>
      <c r="C90" s="2"/>
      <c r="D90" s="2"/>
      <c r="E90" s="2" t="s">
        <v>83</v>
      </c>
      <c r="F90" s="2"/>
      <c r="G90" s="2"/>
      <c r="H90" s="4">
        <f>ROUND(SUM(H78:H89),5)</f>
        <v>30138.15</v>
      </c>
      <c r="I90" s="5"/>
      <c r="J90" s="4"/>
      <c r="K90" s="5"/>
      <c r="L90" s="4">
        <f t="shared" si="5"/>
        <v>30138.15</v>
      </c>
    </row>
    <row r="91" spans="1:12" ht="30" customHeight="1" x14ac:dyDescent="0.25">
      <c r="A91" s="2"/>
      <c r="B91" s="2"/>
      <c r="C91" s="2"/>
      <c r="D91" s="2"/>
      <c r="E91" s="2" t="s">
        <v>84</v>
      </c>
      <c r="F91" s="2"/>
      <c r="G91" s="2"/>
      <c r="H91" s="4"/>
      <c r="I91" s="5"/>
      <c r="J91" s="4"/>
      <c r="K91" s="5"/>
      <c r="L91" s="4"/>
    </row>
    <row r="92" spans="1:12" x14ac:dyDescent="0.25">
      <c r="A92" s="2"/>
      <c r="B92" s="2"/>
      <c r="C92" s="2"/>
      <c r="D92" s="2"/>
      <c r="E92" s="2"/>
      <c r="F92" s="2" t="s">
        <v>85</v>
      </c>
      <c r="G92" s="2"/>
      <c r="H92" s="4">
        <v>2160</v>
      </c>
      <c r="I92" s="5"/>
      <c r="J92" s="4">
        <v>1440</v>
      </c>
      <c r="K92" s="5"/>
      <c r="L92" s="4">
        <f>ROUND(SUM(H92:J92),5)</f>
        <v>3600</v>
      </c>
    </row>
    <row r="93" spans="1:12" ht="15.75" thickBot="1" x14ac:dyDescent="0.3">
      <c r="A93" s="2"/>
      <c r="B93" s="2"/>
      <c r="C93" s="2"/>
      <c r="D93" s="2"/>
      <c r="E93" s="2"/>
      <c r="F93" s="2" t="s">
        <v>78</v>
      </c>
      <c r="G93" s="2"/>
      <c r="H93" s="6">
        <v>1300</v>
      </c>
      <c r="I93" s="5"/>
      <c r="J93" s="6">
        <v>1300</v>
      </c>
      <c r="K93" s="5"/>
      <c r="L93" s="6">
        <f>ROUND(SUM(H93:J93),5)</f>
        <v>2600</v>
      </c>
    </row>
    <row r="94" spans="1:12" x14ac:dyDescent="0.25">
      <c r="A94" s="2"/>
      <c r="B94" s="2"/>
      <c r="C94" s="2"/>
      <c r="D94" s="2"/>
      <c r="E94" s="2" t="s">
        <v>86</v>
      </c>
      <c r="F94" s="2"/>
      <c r="G94" s="2"/>
      <c r="H94" s="4">
        <f>ROUND(SUM(H91:H93),5)</f>
        <v>3460</v>
      </c>
      <c r="I94" s="5"/>
      <c r="J94" s="4">
        <f>ROUND(SUM(J91:J93),5)</f>
        <v>2740</v>
      </c>
      <c r="K94" s="5"/>
      <c r="L94" s="4">
        <f>ROUND(SUM(H94:J94),5)</f>
        <v>6200</v>
      </c>
    </row>
    <row r="95" spans="1:12" ht="30" customHeight="1" x14ac:dyDescent="0.25">
      <c r="A95" s="2"/>
      <c r="B95" s="2"/>
      <c r="C95" s="2"/>
      <c r="D95" s="2"/>
      <c r="E95" s="2" t="s">
        <v>87</v>
      </c>
      <c r="F95" s="2"/>
      <c r="G95" s="2"/>
      <c r="H95" s="4"/>
      <c r="I95" s="5"/>
      <c r="J95" s="4"/>
      <c r="K95" s="5"/>
      <c r="L95" s="4"/>
    </row>
    <row r="96" spans="1:12" x14ac:dyDescent="0.25">
      <c r="A96" s="2"/>
      <c r="B96" s="2"/>
      <c r="C96" s="2"/>
      <c r="D96" s="2"/>
      <c r="E96" s="2"/>
      <c r="F96" s="2" t="s">
        <v>73</v>
      </c>
      <c r="G96" s="2"/>
      <c r="H96" s="4"/>
      <c r="I96" s="5"/>
      <c r="J96" s="4">
        <v>2414</v>
      </c>
      <c r="K96" s="5"/>
      <c r="L96" s="4">
        <f t="shared" ref="L96:L109" si="6">ROUND(SUM(H96:J96),5)</f>
        <v>2414</v>
      </c>
    </row>
    <row r="97" spans="1:12" x14ac:dyDescent="0.25">
      <c r="A97" s="2"/>
      <c r="B97" s="2"/>
      <c r="C97" s="2"/>
      <c r="D97" s="2"/>
      <c r="E97" s="2"/>
      <c r="F97" s="2" t="s">
        <v>44</v>
      </c>
      <c r="G97" s="2"/>
      <c r="H97" s="4"/>
      <c r="I97" s="5"/>
      <c r="J97" s="4">
        <v>6609.53</v>
      </c>
      <c r="K97" s="5"/>
      <c r="L97" s="4">
        <f t="shared" si="6"/>
        <v>6609.53</v>
      </c>
    </row>
    <row r="98" spans="1:12" x14ac:dyDescent="0.25">
      <c r="A98" s="2"/>
      <c r="B98" s="2"/>
      <c r="C98" s="2"/>
      <c r="D98" s="2"/>
      <c r="E98" s="2"/>
      <c r="F98" s="2" t="s">
        <v>88</v>
      </c>
      <c r="G98" s="2"/>
      <c r="H98" s="4"/>
      <c r="I98" s="5"/>
      <c r="J98" s="4">
        <v>925.5</v>
      </c>
      <c r="K98" s="5"/>
      <c r="L98" s="4">
        <f t="shared" si="6"/>
        <v>925.5</v>
      </c>
    </row>
    <row r="99" spans="1:12" x14ac:dyDescent="0.25">
      <c r="A99" s="2"/>
      <c r="B99" s="2"/>
      <c r="C99" s="2"/>
      <c r="D99" s="2"/>
      <c r="E99" s="2"/>
      <c r="F99" s="2" t="s">
        <v>75</v>
      </c>
      <c r="G99" s="2"/>
      <c r="H99" s="4"/>
      <c r="I99" s="5"/>
      <c r="J99" s="4">
        <v>4020.49</v>
      </c>
      <c r="K99" s="5"/>
      <c r="L99" s="4">
        <f t="shared" si="6"/>
        <v>4020.49</v>
      </c>
    </row>
    <row r="100" spans="1:12" x14ac:dyDescent="0.25">
      <c r="A100" s="2"/>
      <c r="B100" s="2"/>
      <c r="C100" s="2"/>
      <c r="D100" s="2"/>
      <c r="E100" s="2"/>
      <c r="F100" s="2" t="s">
        <v>89</v>
      </c>
      <c r="G100" s="2"/>
      <c r="H100" s="4"/>
      <c r="I100" s="5"/>
      <c r="J100" s="4">
        <v>17620.22</v>
      </c>
      <c r="K100" s="5"/>
      <c r="L100" s="4">
        <f t="shared" si="6"/>
        <v>17620.22</v>
      </c>
    </row>
    <row r="101" spans="1:12" x14ac:dyDescent="0.25">
      <c r="A101" s="2"/>
      <c r="B101" s="2"/>
      <c r="C101" s="2"/>
      <c r="D101" s="2"/>
      <c r="E101" s="2"/>
      <c r="F101" s="2" t="s">
        <v>90</v>
      </c>
      <c r="G101" s="2"/>
      <c r="H101" s="4"/>
      <c r="I101" s="5"/>
      <c r="J101" s="4">
        <v>4317.91</v>
      </c>
      <c r="K101" s="5"/>
      <c r="L101" s="4">
        <f t="shared" si="6"/>
        <v>4317.91</v>
      </c>
    </row>
    <row r="102" spans="1:12" x14ac:dyDescent="0.25">
      <c r="A102" s="2"/>
      <c r="B102" s="2"/>
      <c r="C102" s="2"/>
      <c r="D102" s="2"/>
      <c r="E102" s="2"/>
      <c r="F102" s="2" t="s">
        <v>91</v>
      </c>
      <c r="G102" s="2"/>
      <c r="H102" s="4"/>
      <c r="I102" s="5"/>
      <c r="J102" s="4">
        <v>0</v>
      </c>
      <c r="K102" s="5"/>
      <c r="L102" s="4">
        <f t="shared" si="6"/>
        <v>0</v>
      </c>
    </row>
    <row r="103" spans="1:12" x14ac:dyDescent="0.25">
      <c r="A103" s="2"/>
      <c r="B103" s="2"/>
      <c r="C103" s="2"/>
      <c r="D103" s="2"/>
      <c r="E103" s="2"/>
      <c r="F103" s="2" t="s">
        <v>92</v>
      </c>
      <c r="G103" s="2"/>
      <c r="H103" s="4">
        <v>0</v>
      </c>
      <c r="I103" s="5"/>
      <c r="J103" s="4">
        <v>15000</v>
      </c>
      <c r="K103" s="5"/>
      <c r="L103" s="4">
        <f t="shared" si="6"/>
        <v>15000</v>
      </c>
    </row>
    <row r="104" spans="1:12" x14ac:dyDescent="0.25">
      <c r="A104" s="2"/>
      <c r="B104" s="2"/>
      <c r="C104" s="2"/>
      <c r="D104" s="2"/>
      <c r="E104" s="2"/>
      <c r="F104" s="2" t="s">
        <v>93</v>
      </c>
      <c r="G104" s="2"/>
      <c r="H104" s="4"/>
      <c r="I104" s="5"/>
      <c r="J104" s="4">
        <v>0</v>
      </c>
      <c r="K104" s="5"/>
      <c r="L104" s="4">
        <f t="shared" si="6"/>
        <v>0</v>
      </c>
    </row>
    <row r="105" spans="1:12" x14ac:dyDescent="0.25">
      <c r="A105" s="2"/>
      <c r="B105" s="2"/>
      <c r="C105" s="2"/>
      <c r="D105" s="2"/>
      <c r="E105" s="2"/>
      <c r="F105" s="2" t="s">
        <v>94</v>
      </c>
      <c r="G105" s="2"/>
      <c r="H105" s="4"/>
      <c r="I105" s="5"/>
      <c r="J105" s="4">
        <v>11344.68</v>
      </c>
      <c r="K105" s="5"/>
      <c r="L105" s="4">
        <f t="shared" si="6"/>
        <v>11344.68</v>
      </c>
    </row>
    <row r="106" spans="1:12" x14ac:dyDescent="0.25">
      <c r="A106" s="2"/>
      <c r="B106" s="2"/>
      <c r="C106" s="2"/>
      <c r="D106" s="2"/>
      <c r="E106" s="2"/>
      <c r="F106" s="2" t="s">
        <v>95</v>
      </c>
      <c r="G106" s="2"/>
      <c r="H106" s="4"/>
      <c r="I106" s="5"/>
      <c r="J106" s="4">
        <v>527.14</v>
      </c>
      <c r="K106" s="5"/>
      <c r="L106" s="4">
        <f t="shared" si="6"/>
        <v>527.14</v>
      </c>
    </row>
    <row r="107" spans="1:12" ht="15.75" thickBot="1" x14ac:dyDescent="0.3">
      <c r="A107" s="2"/>
      <c r="B107" s="2"/>
      <c r="C107" s="2"/>
      <c r="D107" s="2"/>
      <c r="E107" s="2"/>
      <c r="F107" s="2" t="s">
        <v>96</v>
      </c>
      <c r="G107" s="2"/>
      <c r="H107" s="6"/>
      <c r="I107" s="5"/>
      <c r="J107" s="6">
        <v>8754</v>
      </c>
      <c r="K107" s="5"/>
      <c r="L107" s="6">
        <f t="shared" si="6"/>
        <v>8754</v>
      </c>
    </row>
    <row r="108" spans="1:12" x14ac:dyDescent="0.25">
      <c r="A108" s="2"/>
      <c r="B108" s="2"/>
      <c r="C108" s="2"/>
      <c r="D108" s="2"/>
      <c r="E108" s="2" t="s">
        <v>97</v>
      </c>
      <c r="F108" s="2"/>
      <c r="G108" s="2"/>
      <c r="H108" s="4">
        <f>ROUND(SUM(H95:H107),5)</f>
        <v>0</v>
      </c>
      <c r="I108" s="5"/>
      <c r="J108" s="4">
        <f>ROUND(SUM(J95:J107),5)</f>
        <v>71533.47</v>
      </c>
      <c r="K108" s="5"/>
      <c r="L108" s="4">
        <f t="shared" si="6"/>
        <v>71533.47</v>
      </c>
    </row>
    <row r="109" spans="1:12" ht="30" customHeight="1" x14ac:dyDescent="0.25">
      <c r="A109" s="2"/>
      <c r="B109" s="2"/>
      <c r="C109" s="2"/>
      <c r="D109" s="2"/>
      <c r="E109" s="2" t="s">
        <v>98</v>
      </c>
      <c r="F109" s="2"/>
      <c r="G109" s="2"/>
      <c r="H109" s="4">
        <v>67.5</v>
      </c>
      <c r="I109" s="5"/>
      <c r="J109" s="4">
        <v>67.5</v>
      </c>
      <c r="K109" s="5"/>
      <c r="L109" s="4">
        <f t="shared" si="6"/>
        <v>135</v>
      </c>
    </row>
    <row r="110" spans="1:12" x14ac:dyDescent="0.25">
      <c r="A110" s="2"/>
      <c r="B110" s="2"/>
      <c r="C110" s="2"/>
      <c r="D110" s="2"/>
      <c r="E110" s="2" t="s">
        <v>99</v>
      </c>
      <c r="F110" s="2"/>
      <c r="G110" s="2"/>
      <c r="H110" s="4"/>
      <c r="I110" s="5"/>
      <c r="J110" s="4"/>
      <c r="K110" s="5"/>
      <c r="L110" s="4"/>
    </row>
    <row r="111" spans="1:12" x14ac:dyDescent="0.25">
      <c r="A111" s="2"/>
      <c r="B111" s="2"/>
      <c r="C111" s="2"/>
      <c r="D111" s="2"/>
      <c r="E111" s="2"/>
      <c r="F111" s="2" t="s">
        <v>100</v>
      </c>
      <c r="G111" s="2"/>
      <c r="H111" s="4">
        <v>997.37</v>
      </c>
      <c r="I111" s="5"/>
      <c r="J111" s="4">
        <v>997.37</v>
      </c>
      <c r="K111" s="5"/>
      <c r="L111" s="4">
        <f>ROUND(SUM(H111:J111),5)</f>
        <v>1994.74</v>
      </c>
    </row>
    <row r="112" spans="1:12" x14ac:dyDescent="0.25">
      <c r="A112" s="2"/>
      <c r="B112" s="2"/>
      <c r="C112" s="2"/>
      <c r="D112" s="2"/>
      <c r="E112" s="2"/>
      <c r="F112" s="2" t="s">
        <v>101</v>
      </c>
      <c r="G112" s="2"/>
      <c r="H112" s="4">
        <v>819</v>
      </c>
      <c r="I112" s="5"/>
      <c r="J112" s="4">
        <v>819</v>
      </c>
      <c r="K112" s="5"/>
      <c r="L112" s="4">
        <f>ROUND(SUM(H112:J112),5)</f>
        <v>1638</v>
      </c>
    </row>
    <row r="113" spans="1:12" x14ac:dyDescent="0.25">
      <c r="A113" s="2"/>
      <c r="B113" s="2"/>
      <c r="C113" s="2"/>
      <c r="D113" s="2"/>
      <c r="E113" s="2"/>
      <c r="F113" s="2" t="s">
        <v>102</v>
      </c>
      <c r="G113" s="2"/>
      <c r="H113" s="4">
        <v>7500</v>
      </c>
      <c r="I113" s="5"/>
      <c r="J113" s="4">
        <v>7500</v>
      </c>
      <c r="K113" s="5"/>
      <c r="L113" s="4">
        <f>ROUND(SUM(H113:J113),5)</f>
        <v>15000</v>
      </c>
    </row>
    <row r="114" spans="1:12" ht="15.75" thickBot="1" x14ac:dyDescent="0.3">
      <c r="A114" s="2"/>
      <c r="B114" s="2"/>
      <c r="C114" s="2"/>
      <c r="D114" s="2"/>
      <c r="E114" s="2"/>
      <c r="F114" s="2" t="s">
        <v>78</v>
      </c>
      <c r="G114" s="2"/>
      <c r="H114" s="6">
        <v>557.44000000000005</v>
      </c>
      <c r="I114" s="5"/>
      <c r="J114" s="6">
        <v>557.46</v>
      </c>
      <c r="K114" s="5"/>
      <c r="L114" s="6">
        <f>ROUND(SUM(H114:J114),5)</f>
        <v>1114.9000000000001</v>
      </c>
    </row>
    <row r="115" spans="1:12" x14ac:dyDescent="0.25">
      <c r="A115" s="2"/>
      <c r="B115" s="2"/>
      <c r="C115" s="2"/>
      <c r="D115" s="2"/>
      <c r="E115" s="2" t="s">
        <v>103</v>
      </c>
      <c r="F115" s="2"/>
      <c r="G115" s="2"/>
      <c r="H115" s="4">
        <f>ROUND(SUM(H110:H114),5)</f>
        <v>9873.81</v>
      </c>
      <c r="I115" s="5"/>
      <c r="J115" s="4">
        <f>ROUND(SUM(J110:J114),5)</f>
        <v>9873.83</v>
      </c>
      <c r="K115" s="5"/>
      <c r="L115" s="4">
        <f>ROUND(SUM(H115:J115),5)</f>
        <v>19747.64</v>
      </c>
    </row>
    <row r="116" spans="1:12" ht="30" customHeight="1" x14ac:dyDescent="0.25">
      <c r="A116" s="2"/>
      <c r="B116" s="2"/>
      <c r="C116" s="2"/>
      <c r="D116" s="2"/>
      <c r="E116" s="2" t="s">
        <v>104</v>
      </c>
      <c r="F116" s="2"/>
      <c r="G116" s="2"/>
      <c r="H116" s="4"/>
      <c r="I116" s="5"/>
      <c r="J116" s="4"/>
      <c r="K116" s="5"/>
      <c r="L116" s="4"/>
    </row>
    <row r="117" spans="1:12" x14ac:dyDescent="0.25">
      <c r="A117" s="2"/>
      <c r="B117" s="2"/>
      <c r="C117" s="2"/>
      <c r="D117" s="2"/>
      <c r="E117" s="2"/>
      <c r="F117" s="2" t="s">
        <v>105</v>
      </c>
      <c r="G117" s="2"/>
      <c r="H117" s="4">
        <v>4113.5</v>
      </c>
      <c r="I117" s="5"/>
      <c r="J117" s="4">
        <v>4113.5</v>
      </c>
      <c r="K117" s="5"/>
      <c r="L117" s="4">
        <f>ROUND(SUM(H117:J117),5)</f>
        <v>8227</v>
      </c>
    </row>
    <row r="118" spans="1:12" ht="15.75" thickBot="1" x14ac:dyDescent="0.3">
      <c r="A118" s="2"/>
      <c r="B118" s="2"/>
      <c r="C118" s="2"/>
      <c r="D118" s="2"/>
      <c r="E118" s="2"/>
      <c r="F118" s="2" t="s">
        <v>106</v>
      </c>
      <c r="G118" s="2"/>
      <c r="H118" s="6">
        <v>2496.17</v>
      </c>
      <c r="I118" s="5"/>
      <c r="J118" s="6">
        <v>2496.16</v>
      </c>
      <c r="K118" s="5"/>
      <c r="L118" s="6">
        <f>ROUND(SUM(H118:J118),5)</f>
        <v>4992.33</v>
      </c>
    </row>
    <row r="119" spans="1:12" x14ac:dyDescent="0.25">
      <c r="A119" s="2"/>
      <c r="B119" s="2"/>
      <c r="C119" s="2"/>
      <c r="D119" s="2"/>
      <c r="E119" s="2" t="s">
        <v>107</v>
      </c>
      <c r="F119" s="2"/>
      <c r="G119" s="2"/>
      <c r="H119" s="4">
        <f>ROUND(SUM(H116:H118),5)</f>
        <v>6609.67</v>
      </c>
      <c r="I119" s="5"/>
      <c r="J119" s="4">
        <f>ROUND(SUM(J116:J118),5)</f>
        <v>6609.66</v>
      </c>
      <c r="K119" s="5"/>
      <c r="L119" s="4">
        <f>ROUND(SUM(H119:J119),5)</f>
        <v>13219.33</v>
      </c>
    </row>
    <row r="120" spans="1:12" ht="30" customHeight="1" x14ac:dyDescent="0.25">
      <c r="A120" s="2"/>
      <c r="B120" s="2"/>
      <c r="C120" s="2"/>
      <c r="D120" s="2"/>
      <c r="E120" s="2" t="s">
        <v>108</v>
      </c>
      <c r="F120" s="2"/>
      <c r="G120" s="2"/>
      <c r="H120" s="4"/>
      <c r="I120" s="5"/>
      <c r="J120" s="4"/>
      <c r="K120" s="5"/>
      <c r="L120" s="4"/>
    </row>
    <row r="121" spans="1:12" x14ac:dyDescent="0.25">
      <c r="A121" s="2"/>
      <c r="B121" s="2"/>
      <c r="C121" s="2"/>
      <c r="D121" s="2"/>
      <c r="E121" s="2"/>
      <c r="F121" s="2" t="s">
        <v>109</v>
      </c>
      <c r="G121" s="2"/>
      <c r="H121" s="4">
        <v>191.63</v>
      </c>
      <c r="I121" s="5"/>
      <c r="J121" s="4">
        <v>191.63</v>
      </c>
      <c r="K121" s="5"/>
      <c r="L121" s="4">
        <f t="shared" ref="L121:L132" si="7">ROUND(SUM(H121:J121),5)</f>
        <v>383.26</v>
      </c>
    </row>
    <row r="122" spans="1:12" x14ac:dyDescent="0.25">
      <c r="A122" s="2"/>
      <c r="B122" s="2"/>
      <c r="C122" s="2"/>
      <c r="D122" s="2"/>
      <c r="E122" s="2"/>
      <c r="F122" s="2" t="s">
        <v>110</v>
      </c>
      <c r="G122" s="2"/>
      <c r="H122" s="4">
        <v>188.45</v>
      </c>
      <c r="I122" s="5"/>
      <c r="J122" s="4">
        <v>188.45</v>
      </c>
      <c r="K122" s="5"/>
      <c r="L122" s="4">
        <f t="shared" si="7"/>
        <v>376.9</v>
      </c>
    </row>
    <row r="123" spans="1:12" x14ac:dyDescent="0.25">
      <c r="A123" s="2"/>
      <c r="B123" s="2"/>
      <c r="C123" s="2"/>
      <c r="D123" s="2"/>
      <c r="E123" s="2"/>
      <c r="F123" s="2" t="s">
        <v>111</v>
      </c>
      <c r="G123" s="2"/>
      <c r="H123" s="4">
        <v>83.83</v>
      </c>
      <c r="I123" s="5"/>
      <c r="J123" s="4">
        <v>83.83</v>
      </c>
      <c r="K123" s="5"/>
      <c r="L123" s="4">
        <f t="shared" si="7"/>
        <v>167.66</v>
      </c>
    </row>
    <row r="124" spans="1:12" x14ac:dyDescent="0.25">
      <c r="A124" s="2"/>
      <c r="B124" s="2"/>
      <c r="C124" s="2"/>
      <c r="D124" s="2"/>
      <c r="E124" s="2"/>
      <c r="F124" s="2" t="s">
        <v>112</v>
      </c>
      <c r="G124" s="2"/>
      <c r="H124" s="4">
        <v>382.56</v>
      </c>
      <c r="I124" s="5"/>
      <c r="J124" s="4">
        <v>382.56</v>
      </c>
      <c r="K124" s="5"/>
      <c r="L124" s="4">
        <f t="shared" si="7"/>
        <v>765.12</v>
      </c>
    </row>
    <row r="125" spans="1:12" x14ac:dyDescent="0.25">
      <c r="A125" s="2"/>
      <c r="B125" s="2"/>
      <c r="C125" s="2"/>
      <c r="D125" s="2"/>
      <c r="E125" s="2"/>
      <c r="F125" s="2" t="s">
        <v>113</v>
      </c>
      <c r="G125" s="2"/>
      <c r="H125" s="4"/>
      <c r="I125" s="5"/>
      <c r="J125" s="4">
        <v>424.56</v>
      </c>
      <c r="K125" s="5"/>
      <c r="L125" s="4">
        <f t="shared" si="7"/>
        <v>424.56</v>
      </c>
    </row>
    <row r="126" spans="1:12" x14ac:dyDescent="0.25">
      <c r="A126" s="2"/>
      <c r="B126" s="2"/>
      <c r="C126" s="2"/>
      <c r="D126" s="2"/>
      <c r="E126" s="2"/>
      <c r="F126" s="2" t="s">
        <v>114</v>
      </c>
      <c r="G126" s="2"/>
      <c r="H126" s="4">
        <v>45</v>
      </c>
      <c r="I126" s="5"/>
      <c r="J126" s="4">
        <v>0</v>
      </c>
      <c r="K126" s="5"/>
      <c r="L126" s="4">
        <f t="shared" si="7"/>
        <v>45</v>
      </c>
    </row>
    <row r="127" spans="1:12" x14ac:dyDescent="0.25">
      <c r="A127" s="2"/>
      <c r="B127" s="2"/>
      <c r="C127" s="2"/>
      <c r="D127" s="2"/>
      <c r="E127" s="2"/>
      <c r="F127" s="2" t="s">
        <v>115</v>
      </c>
      <c r="G127" s="2"/>
      <c r="H127" s="4">
        <v>882</v>
      </c>
      <c r="I127" s="5"/>
      <c r="J127" s="4">
        <v>882</v>
      </c>
      <c r="K127" s="5"/>
      <c r="L127" s="4">
        <f t="shared" si="7"/>
        <v>1764</v>
      </c>
    </row>
    <row r="128" spans="1:12" x14ac:dyDescent="0.25">
      <c r="A128" s="2"/>
      <c r="B128" s="2"/>
      <c r="C128" s="2"/>
      <c r="D128" s="2"/>
      <c r="E128" s="2"/>
      <c r="F128" s="2" t="s">
        <v>116</v>
      </c>
      <c r="G128" s="2"/>
      <c r="H128" s="4">
        <v>25.65</v>
      </c>
      <c r="I128" s="5"/>
      <c r="J128" s="4">
        <v>116.01</v>
      </c>
      <c r="K128" s="5"/>
      <c r="L128" s="4">
        <f t="shared" si="7"/>
        <v>141.66</v>
      </c>
    </row>
    <row r="129" spans="1:12" x14ac:dyDescent="0.25">
      <c r="A129" s="2"/>
      <c r="B129" s="2"/>
      <c r="C129" s="2"/>
      <c r="D129" s="2"/>
      <c r="E129" s="2"/>
      <c r="F129" s="2" t="s">
        <v>94</v>
      </c>
      <c r="G129" s="2"/>
      <c r="H129" s="4">
        <v>728.53</v>
      </c>
      <c r="I129" s="5"/>
      <c r="J129" s="4">
        <v>713.51</v>
      </c>
      <c r="K129" s="5"/>
      <c r="L129" s="4">
        <f t="shared" si="7"/>
        <v>1442.04</v>
      </c>
    </row>
    <row r="130" spans="1:12" x14ac:dyDescent="0.25">
      <c r="A130" s="2"/>
      <c r="B130" s="2"/>
      <c r="C130" s="2"/>
      <c r="D130" s="2"/>
      <c r="E130" s="2"/>
      <c r="F130" s="2" t="s">
        <v>117</v>
      </c>
      <c r="G130" s="2"/>
      <c r="H130" s="4">
        <v>300</v>
      </c>
      <c r="I130" s="5"/>
      <c r="J130" s="4">
        <v>300</v>
      </c>
      <c r="K130" s="5"/>
      <c r="L130" s="4">
        <f t="shared" si="7"/>
        <v>600</v>
      </c>
    </row>
    <row r="131" spans="1:12" ht="15.75" thickBot="1" x14ac:dyDescent="0.3">
      <c r="A131" s="2"/>
      <c r="B131" s="2"/>
      <c r="C131" s="2"/>
      <c r="D131" s="2"/>
      <c r="E131" s="2"/>
      <c r="F131" s="2" t="s">
        <v>118</v>
      </c>
      <c r="G131" s="2"/>
      <c r="H131" s="6">
        <v>1020</v>
      </c>
      <c r="I131" s="5"/>
      <c r="J131" s="6">
        <v>1020</v>
      </c>
      <c r="K131" s="5"/>
      <c r="L131" s="6">
        <f t="shared" si="7"/>
        <v>2040</v>
      </c>
    </row>
    <row r="132" spans="1:12" x14ac:dyDescent="0.25">
      <c r="A132" s="2"/>
      <c r="B132" s="2"/>
      <c r="C132" s="2"/>
      <c r="D132" s="2"/>
      <c r="E132" s="2" t="s">
        <v>119</v>
      </c>
      <c r="F132" s="2"/>
      <c r="G132" s="2"/>
      <c r="H132" s="4">
        <f>ROUND(SUM(H120:H131),5)</f>
        <v>3847.65</v>
      </c>
      <c r="I132" s="5"/>
      <c r="J132" s="4">
        <f>ROUND(SUM(J120:J131),5)</f>
        <v>4302.55</v>
      </c>
      <c r="K132" s="5"/>
      <c r="L132" s="4">
        <f t="shared" si="7"/>
        <v>8150.2</v>
      </c>
    </row>
    <row r="133" spans="1:12" ht="30" customHeight="1" x14ac:dyDescent="0.25">
      <c r="A133" s="2"/>
      <c r="B133" s="2"/>
      <c r="C133" s="2"/>
      <c r="D133" s="2"/>
      <c r="E133" s="2" t="s">
        <v>120</v>
      </c>
      <c r="F133" s="2"/>
      <c r="G133" s="2"/>
      <c r="H133" s="4"/>
      <c r="I133" s="5"/>
      <c r="J133" s="4"/>
      <c r="K133" s="5"/>
      <c r="L133" s="4"/>
    </row>
    <row r="134" spans="1:12" x14ac:dyDescent="0.25">
      <c r="A134" s="2"/>
      <c r="B134" s="2"/>
      <c r="C134" s="2"/>
      <c r="D134" s="2"/>
      <c r="E134" s="2"/>
      <c r="F134" s="2" t="s">
        <v>121</v>
      </c>
      <c r="G134" s="2"/>
      <c r="H134" s="4">
        <v>0</v>
      </c>
      <c r="I134" s="5"/>
      <c r="J134" s="4">
        <v>0</v>
      </c>
      <c r="K134" s="5"/>
      <c r="L134" s="4">
        <f>ROUND(SUM(H134:J134),5)</f>
        <v>0</v>
      </c>
    </row>
    <row r="135" spans="1:12" x14ac:dyDescent="0.25">
      <c r="A135" s="2"/>
      <c r="B135" s="2"/>
      <c r="C135" s="2"/>
      <c r="D135" s="2"/>
      <c r="E135" s="2"/>
      <c r="F135" s="2" t="s">
        <v>122</v>
      </c>
      <c r="G135" s="2"/>
      <c r="H135" s="4"/>
      <c r="I135" s="5"/>
      <c r="J135" s="4">
        <v>0</v>
      </c>
      <c r="K135" s="5"/>
      <c r="L135" s="4">
        <f>ROUND(SUM(H135:J135),5)</f>
        <v>0</v>
      </c>
    </row>
    <row r="136" spans="1:12" x14ac:dyDescent="0.25">
      <c r="A136" s="2"/>
      <c r="B136" s="2"/>
      <c r="C136" s="2"/>
      <c r="D136" s="2"/>
      <c r="E136" s="2"/>
      <c r="F136" s="2" t="s">
        <v>123</v>
      </c>
      <c r="G136" s="2"/>
      <c r="H136" s="4">
        <v>1203.97</v>
      </c>
      <c r="I136" s="5"/>
      <c r="J136" s="4">
        <v>2001.48</v>
      </c>
      <c r="K136" s="5"/>
      <c r="L136" s="4">
        <f>ROUND(SUM(H136:J136),5)</f>
        <v>3205.45</v>
      </c>
    </row>
    <row r="137" spans="1:12" ht="15.75" thickBot="1" x14ac:dyDescent="0.3">
      <c r="A137" s="2"/>
      <c r="B137" s="2"/>
      <c r="C137" s="2"/>
      <c r="D137" s="2"/>
      <c r="E137" s="2"/>
      <c r="F137" s="2" t="s">
        <v>124</v>
      </c>
      <c r="G137" s="2"/>
      <c r="H137" s="6">
        <v>1800</v>
      </c>
      <c r="I137" s="5"/>
      <c r="J137" s="6">
        <v>1800</v>
      </c>
      <c r="K137" s="5"/>
      <c r="L137" s="6">
        <f>ROUND(SUM(H137:J137),5)</f>
        <v>3600</v>
      </c>
    </row>
    <row r="138" spans="1:12" x14ac:dyDescent="0.25">
      <c r="A138" s="2"/>
      <c r="B138" s="2"/>
      <c r="C138" s="2"/>
      <c r="D138" s="2"/>
      <c r="E138" s="2" t="s">
        <v>125</v>
      </c>
      <c r="F138" s="2"/>
      <c r="G138" s="2"/>
      <c r="H138" s="4">
        <f>ROUND(SUM(H133:H137),5)</f>
        <v>3003.97</v>
      </c>
      <c r="I138" s="5"/>
      <c r="J138" s="4">
        <f>ROUND(SUM(J133:J137),5)</f>
        <v>3801.48</v>
      </c>
      <c r="K138" s="5"/>
      <c r="L138" s="4">
        <f>ROUND(SUM(H138:J138),5)</f>
        <v>6805.45</v>
      </c>
    </row>
    <row r="139" spans="1:12" ht="30" customHeight="1" x14ac:dyDescent="0.25">
      <c r="A139" s="2"/>
      <c r="B139" s="2"/>
      <c r="C139" s="2"/>
      <c r="D139" s="2"/>
      <c r="E139" s="2" t="s">
        <v>126</v>
      </c>
      <c r="F139" s="2"/>
      <c r="G139" s="2"/>
      <c r="H139" s="4"/>
      <c r="I139" s="5"/>
      <c r="J139" s="4"/>
      <c r="K139" s="5"/>
      <c r="L139" s="4"/>
    </row>
    <row r="140" spans="1:12" x14ac:dyDescent="0.25">
      <c r="A140" s="2"/>
      <c r="B140" s="2"/>
      <c r="C140" s="2"/>
      <c r="D140" s="2"/>
      <c r="E140" s="2"/>
      <c r="F140" s="2" t="s">
        <v>127</v>
      </c>
      <c r="G140" s="2"/>
      <c r="H140" s="4">
        <v>432.86</v>
      </c>
      <c r="I140" s="5"/>
      <c r="J140" s="4">
        <v>432.95</v>
      </c>
      <c r="K140" s="5"/>
      <c r="L140" s="4">
        <f t="shared" ref="L140:L149" si="8">ROUND(SUM(H140:J140),5)</f>
        <v>865.81</v>
      </c>
    </row>
    <row r="141" spans="1:12" x14ac:dyDescent="0.25">
      <c r="A141" s="2"/>
      <c r="B141" s="2"/>
      <c r="C141" s="2"/>
      <c r="D141" s="2"/>
      <c r="E141" s="2"/>
      <c r="F141" s="2" t="s">
        <v>128</v>
      </c>
      <c r="G141" s="2"/>
      <c r="H141" s="4">
        <v>296.64</v>
      </c>
      <c r="I141" s="5"/>
      <c r="J141" s="4">
        <v>358.44</v>
      </c>
      <c r="K141" s="5"/>
      <c r="L141" s="4">
        <f t="shared" si="8"/>
        <v>655.08000000000004</v>
      </c>
    </row>
    <row r="142" spans="1:12" x14ac:dyDescent="0.25">
      <c r="A142" s="2"/>
      <c r="B142" s="2"/>
      <c r="C142" s="2"/>
      <c r="D142" s="2"/>
      <c r="E142" s="2"/>
      <c r="F142" s="2" t="s">
        <v>129</v>
      </c>
      <c r="G142" s="2"/>
      <c r="H142" s="4">
        <v>852.02</v>
      </c>
      <c r="I142" s="5"/>
      <c r="J142" s="4">
        <v>852.03</v>
      </c>
      <c r="K142" s="5"/>
      <c r="L142" s="4">
        <f t="shared" si="8"/>
        <v>1704.05</v>
      </c>
    </row>
    <row r="143" spans="1:12" x14ac:dyDescent="0.25">
      <c r="A143" s="2"/>
      <c r="B143" s="2"/>
      <c r="C143" s="2"/>
      <c r="D143" s="2"/>
      <c r="E143" s="2"/>
      <c r="F143" s="2" t="s">
        <v>130</v>
      </c>
      <c r="G143" s="2"/>
      <c r="H143" s="4">
        <v>1022.75</v>
      </c>
      <c r="I143" s="5"/>
      <c r="J143" s="4">
        <v>1022.79</v>
      </c>
      <c r="K143" s="5"/>
      <c r="L143" s="4">
        <f t="shared" si="8"/>
        <v>2045.54</v>
      </c>
    </row>
    <row r="144" spans="1:12" x14ac:dyDescent="0.25">
      <c r="A144" s="2"/>
      <c r="B144" s="2"/>
      <c r="C144" s="2"/>
      <c r="D144" s="2"/>
      <c r="E144" s="2"/>
      <c r="F144" s="2" t="s">
        <v>131</v>
      </c>
      <c r="G144" s="2"/>
      <c r="H144" s="4">
        <v>838.86</v>
      </c>
      <c r="I144" s="5"/>
      <c r="J144" s="4">
        <v>838.87</v>
      </c>
      <c r="K144" s="5"/>
      <c r="L144" s="4">
        <f t="shared" si="8"/>
        <v>1677.73</v>
      </c>
    </row>
    <row r="145" spans="1:12" ht="15.75" thickBot="1" x14ac:dyDescent="0.3">
      <c r="A145" s="2"/>
      <c r="B145" s="2"/>
      <c r="C145" s="2"/>
      <c r="D145" s="2"/>
      <c r="E145" s="2"/>
      <c r="F145" s="2" t="s">
        <v>132</v>
      </c>
      <c r="G145" s="2"/>
      <c r="H145" s="7">
        <v>342</v>
      </c>
      <c r="I145" s="5"/>
      <c r="J145" s="7">
        <v>342</v>
      </c>
      <c r="K145" s="5"/>
      <c r="L145" s="7">
        <f t="shared" si="8"/>
        <v>684</v>
      </c>
    </row>
    <row r="146" spans="1:12" ht="15.75" thickBot="1" x14ac:dyDescent="0.3">
      <c r="A146" s="2"/>
      <c r="B146" s="2"/>
      <c r="C146" s="2"/>
      <c r="D146" s="2"/>
      <c r="E146" s="2" t="s">
        <v>133</v>
      </c>
      <c r="F146" s="2"/>
      <c r="G146" s="2"/>
      <c r="H146" s="8">
        <f>ROUND(SUM(H139:H145),5)</f>
        <v>3785.13</v>
      </c>
      <c r="I146" s="5"/>
      <c r="J146" s="8">
        <f>ROUND(SUM(J139:J145),5)</f>
        <v>3847.08</v>
      </c>
      <c r="K146" s="5"/>
      <c r="L146" s="8">
        <f t="shared" si="8"/>
        <v>7632.21</v>
      </c>
    </row>
    <row r="147" spans="1:12" ht="30" customHeight="1" thickBot="1" x14ac:dyDescent="0.3">
      <c r="A147" s="2"/>
      <c r="B147" s="2"/>
      <c r="C147" s="2"/>
      <c r="D147" s="2" t="s">
        <v>134</v>
      </c>
      <c r="E147" s="2"/>
      <c r="F147" s="2"/>
      <c r="G147" s="2"/>
      <c r="H147" s="8">
        <f>ROUND(H35+H42+H45+H51+H55+H58+SUM(H75:H77)+H90+H94+SUM(H108:H109)+H115+H119+H132+H138+H146,5)</f>
        <v>139542.10999999999</v>
      </c>
      <c r="I147" s="5"/>
      <c r="J147" s="8">
        <f>ROUND(J35+J42+J45+J51+J55+J58+SUM(J75:J77)+J90+J94+SUM(J108:J109)+J115+J119+J132+J138+J146,5)</f>
        <v>181807.16</v>
      </c>
      <c r="K147" s="5"/>
      <c r="L147" s="8">
        <f t="shared" si="8"/>
        <v>321349.27</v>
      </c>
    </row>
    <row r="148" spans="1:12" ht="30" customHeight="1" thickBot="1" x14ac:dyDescent="0.3">
      <c r="A148" s="2"/>
      <c r="B148" s="2" t="s">
        <v>135</v>
      </c>
      <c r="C148" s="2"/>
      <c r="D148" s="2"/>
      <c r="E148" s="2"/>
      <c r="F148" s="2"/>
      <c r="G148" s="2"/>
      <c r="H148" s="8">
        <f>ROUND(H5+H34-H147,5)</f>
        <v>17820.98</v>
      </c>
      <c r="I148" s="5"/>
      <c r="J148" s="8">
        <f>ROUND(J5+J34-J147,5)</f>
        <v>20997.62</v>
      </c>
      <c r="K148" s="5"/>
      <c r="L148" s="8">
        <f t="shared" si="8"/>
        <v>38818.6</v>
      </c>
    </row>
    <row r="149" spans="1:12" s="11" customFormat="1" ht="30" customHeight="1" thickBot="1" x14ac:dyDescent="0.25">
      <c r="A149" s="2" t="s">
        <v>136</v>
      </c>
      <c r="B149" s="2"/>
      <c r="C149" s="2"/>
      <c r="D149" s="2"/>
      <c r="E149" s="2"/>
      <c r="F149" s="2"/>
      <c r="G149" s="2"/>
      <c r="H149" s="10">
        <f>H148</f>
        <v>17820.98</v>
      </c>
      <c r="I149" s="2"/>
      <c r="J149" s="10">
        <f>J148</f>
        <v>20997.62</v>
      </c>
      <c r="K149" s="2"/>
      <c r="L149" s="10">
        <f t="shared" si="8"/>
        <v>38818.6</v>
      </c>
    </row>
    <row r="150" spans="1:12" ht="15.75" thickTop="1" x14ac:dyDescent="0.25"/>
  </sheetData>
  <pageMargins left="0.7" right="0.7" top="0.75" bottom="0.75" header="0.25" footer="0.3"/>
  <pageSetup orientation="portrait" r:id="rId1"/>
  <headerFooter>
    <oddHeader>&amp;C&amp;"Arial,Bold"&amp;12 River Pines Public Utility District
&amp;"Arial,Bold"&amp;14 Profit &amp;&amp; Loss Budget Overview
&amp;"Arial,Bold"&amp;10 July 2015 through June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 Pines PUD</dc:creator>
  <cp:lastModifiedBy>River Pines PUD</cp:lastModifiedBy>
  <cp:lastPrinted>2015-09-02T23:26:11Z</cp:lastPrinted>
  <dcterms:created xsi:type="dcterms:W3CDTF">2015-09-02T23:12:23Z</dcterms:created>
  <dcterms:modified xsi:type="dcterms:W3CDTF">2016-05-18T20:31:04Z</dcterms:modified>
</cp:coreProperties>
</file>